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rodri\OneDrive\Escritorio\FORTAMUN 2025\ESTRUCTURA PROGRAMATICA FORTAMUN 2025\PUBLICACIÓN FORTAMUN 2025\"/>
    </mc:Choice>
  </mc:AlternateContent>
  <xr:revisionPtr revIDLastSave="0" documentId="13_ncr:1_{93D632CF-55BB-40ED-9A49-1C13981EE9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RUCTURA PROGRAMATICA" sheetId="1" r:id="rId1"/>
  </sheets>
  <definedNames>
    <definedName name="_A65600" localSheetId="0">#REF!</definedName>
    <definedName name="_A66000">#REF!</definedName>
    <definedName name="_A67000">#REF!</definedName>
    <definedName name="_xlnm._FilterDatabase" localSheetId="0" hidden="1">'ESTRUCTURA PROGRAMATICA'!$A$37:$O$37</definedName>
    <definedName name="a" localSheetId="0">#REF!</definedName>
    <definedName name="aaff">#REF!</definedName>
    <definedName name="aff">#REF!</definedName>
    <definedName name="afff">#REF!</definedName>
    <definedName name="AGOSTO">#REF!</definedName>
    <definedName name="AGOSTO1" localSheetId="0">#REF!</definedName>
    <definedName name="Aguascalientes" localSheetId="0">#REF!</definedName>
    <definedName name="BC">#REF!</definedName>
    <definedName name="BCS">#REF!</definedName>
    <definedName name="Campeche">#REF!</definedName>
    <definedName name="Categorías_de_gastos" localSheetId="0">#REF!</definedName>
    <definedName name="CDMX">#REF!</definedName>
    <definedName name="ceroo">#REF!</definedName>
    <definedName name="Chiapas">#REF!</definedName>
    <definedName name="Chihuahua">#REF!</definedName>
    <definedName name="CK">#REF!</definedName>
    <definedName name="Coahuila" localSheetId="0">#REF!</definedName>
    <definedName name="Colima" localSheetId="0">#REF!</definedName>
    <definedName name="ControlConfianza">#REF!</definedName>
    <definedName name="datosum">#REF!</definedName>
    <definedName name="Durango" localSheetId="0">#REF!</definedName>
    <definedName name="e" localSheetId="0">#REF!</definedName>
    <definedName name="Edos">#REF!</definedName>
    <definedName name="EducationLevel">#REF!</definedName>
    <definedName name="EnglishAbility">#REF!</definedName>
    <definedName name="Est" localSheetId="0">#REF!</definedName>
    <definedName name="Estado" localSheetId="0">#REF!</definedName>
    <definedName name="Estados">#REF!</definedName>
    <definedName name="FEB" localSheetId="0">#REF!</definedName>
    <definedName name="FF" localSheetId="0">#REF!</definedName>
    <definedName name="FFFF" localSheetId="0">#REF!</definedName>
    <definedName name="Gender">#REF!</definedName>
    <definedName name="Genero">#REF!</definedName>
    <definedName name="Guanajuato" localSheetId="0">#REF!</definedName>
    <definedName name="Guerrero" localSheetId="0">#REF!</definedName>
    <definedName name="Hidalgo" localSheetId="0">#REF!</definedName>
    <definedName name="Jalisco">#REF!</definedName>
    <definedName name="MAYO">#REF!</definedName>
    <definedName name="México">#REF!</definedName>
    <definedName name="Michoacán">#REF!</definedName>
    <definedName name="MiColumna" localSheetId="0">#REF!</definedName>
    <definedName name="MiFila" localSheetId="0">#REF!</definedName>
    <definedName name="Morelos" localSheetId="0">#REF!</definedName>
    <definedName name="Nayarit" localSheetId="0">#REF!</definedName>
    <definedName name="NL" localSheetId="0">#REF!</definedName>
    <definedName name="Oaxaca">#REF!</definedName>
    <definedName name="ParticipantAlternate">#REF!</definedName>
    <definedName name="PERIODO" localSheetId="0">#REF!</definedName>
    <definedName name="POLICÍA_PREVENTIVO_ESTATAL" localSheetId="0">#REF!</definedName>
    <definedName name="PP" localSheetId="0">#REF!</definedName>
    <definedName name="Puebla">#REF!</definedName>
    <definedName name="Qroo">#REF!</definedName>
    <definedName name="Querétaro">#REF!</definedName>
    <definedName name="Reintegra">#REF!</definedName>
    <definedName name="Reintegros">#REF!</definedName>
    <definedName name="Reintegros3">#REF!</definedName>
    <definedName name="saldocero15" localSheetId="0">#REF!</definedName>
    <definedName name="SALDOCERO2015" localSheetId="0">#REF!</definedName>
    <definedName name="Sinaloa" localSheetId="0">#REF!</definedName>
    <definedName name="SLP">#REF!</definedName>
    <definedName name="Sonora">#REF!</definedName>
    <definedName name="Tabasco">#REF!</definedName>
    <definedName name="Tamaulipas">#REF!</definedName>
    <definedName name="Tlaxcala" localSheetId="0">#REF!</definedName>
    <definedName name="UnitCommander">#REF!</definedName>
    <definedName name="Veracruz" localSheetId="0">#REF!</definedName>
    <definedName name="VettingType">#REF!</definedName>
    <definedName name="xxx" localSheetId="0">#REF!</definedName>
    <definedName name="YearsInPosition">#REF!</definedName>
    <definedName name="Yucatán" localSheetId="0">#REF!</definedName>
    <definedName name="Zacatecas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5" i="1" l="1"/>
  <c r="L18" i="1"/>
  <c r="K18" i="1"/>
  <c r="D18" i="1"/>
  <c r="C18" i="1"/>
  <c r="K32" i="1" l="1"/>
  <c r="A32" i="1"/>
  <c r="K28" i="1"/>
  <c r="K27" i="1"/>
  <c r="K26" i="1"/>
  <c r="K25" i="1"/>
  <c r="K24" i="1"/>
  <c r="K21" i="1"/>
  <c r="D21" i="1"/>
  <c r="C21" i="1"/>
  <c r="C20" i="1"/>
  <c r="K19" i="1"/>
  <c r="L290" i="1"/>
  <c r="L289" i="1" s="1"/>
  <c r="L288" i="1" s="1"/>
  <c r="L287" i="1" s="1"/>
  <c r="L105" i="1"/>
  <c r="L354" i="1"/>
  <c r="L353" i="1" s="1"/>
  <c r="L352" i="1" s="1"/>
  <c r="L332" i="1"/>
  <c r="L298" i="1"/>
  <c r="L297" i="1" s="1"/>
  <c r="L296" i="1" s="1"/>
  <c r="L295" i="1" s="1"/>
  <c r="L21" i="1" s="1"/>
  <c r="L281" i="1"/>
  <c r="L265" i="1"/>
  <c r="L271" i="1"/>
  <c r="L261" i="1"/>
  <c r="L253" i="1"/>
  <c r="L238" i="1"/>
  <c r="L233" i="1"/>
  <c r="L215" i="1"/>
  <c r="L161" i="1"/>
  <c r="L153" i="1"/>
  <c r="L149" i="1"/>
  <c r="L111" i="1"/>
  <c r="L329" i="1"/>
  <c r="L322" i="1"/>
  <c r="L321" i="1" s="1"/>
  <c r="L320" i="1" s="1"/>
  <c r="L317" i="1"/>
  <c r="L316" i="1" s="1"/>
  <c r="L315" i="1" s="1"/>
  <c r="L314" i="1" s="1"/>
  <c r="L22" i="1" s="1"/>
  <c r="L350" i="1"/>
  <c r="L349" i="1" s="1"/>
  <c r="L348" i="1" l="1"/>
  <c r="L331" i="1"/>
  <c r="L328" i="1"/>
  <c r="L347" i="1" l="1"/>
  <c r="L28" i="1" s="1"/>
  <c r="L27" i="1" s="1"/>
  <c r="L327" i="1"/>
  <c r="L326" i="1" s="1"/>
  <c r="L26" i="1" s="1"/>
  <c r="L25" i="1" s="1"/>
  <c r="L24" i="1" s="1"/>
  <c r="L325" i="1"/>
  <c r="K11" i="1"/>
  <c r="E11" i="1"/>
  <c r="D11" i="1"/>
  <c r="C11" i="1"/>
  <c r="L211" i="1"/>
  <c r="L210" i="1" s="1"/>
  <c r="L208" i="1"/>
  <c r="L207" i="1" s="1"/>
  <c r="L205" i="1"/>
  <c r="L204" i="1" s="1"/>
  <c r="L202" i="1"/>
  <c r="L201" i="1" s="1"/>
  <c r="L199" i="1"/>
  <c r="L198" i="1" s="1"/>
  <c r="L195" i="1"/>
  <c r="L194" i="1" s="1"/>
  <c r="L108" i="1"/>
  <c r="L107" i="1" s="1"/>
  <c r="L104" i="1"/>
  <c r="L98" i="1"/>
  <c r="L91" i="1"/>
  <c r="L90" i="1" s="1"/>
  <c r="L89" i="1" s="1"/>
  <c r="L86" i="1"/>
  <c r="L85" i="1" s="1"/>
  <c r="L80" i="1"/>
  <c r="L76" i="1"/>
  <c r="L68" i="1"/>
  <c r="L67" i="1" s="1"/>
  <c r="L66" i="1" s="1"/>
  <c r="L64" i="1"/>
  <c r="L62" i="1"/>
  <c r="L58" i="1"/>
  <c r="L57" i="1" s="1"/>
  <c r="L56" i="1" s="1"/>
  <c r="L53" i="1"/>
  <c r="L52" i="1" s="1"/>
  <c r="L51" i="1" s="1"/>
  <c r="L49" i="1"/>
  <c r="L48" i="1" s="1"/>
  <c r="L46" i="1"/>
  <c r="L45" i="1" s="1"/>
  <c r="L43" i="1"/>
  <c r="L42" i="1" s="1"/>
  <c r="L102" i="1"/>
  <c r="L100" i="1"/>
  <c r="L197" i="1" l="1"/>
  <c r="L346" i="1"/>
  <c r="L324" i="1" s="1"/>
  <c r="L41" i="1"/>
  <c r="L40" i="1" s="1"/>
  <c r="L11" i="1" s="1"/>
  <c r="L97" i="1"/>
  <c r="L152" i="1"/>
  <c r="L214" i="1"/>
  <c r="L110" i="1"/>
  <c r="L75" i="1"/>
  <c r="L74" i="1" s="1"/>
  <c r="L73" i="1" s="1"/>
  <c r="L61" i="1"/>
  <c r="L60" i="1" s="1"/>
  <c r="L55" i="1" s="1"/>
  <c r="L12" i="1" s="1"/>
  <c r="L96" i="1" l="1"/>
  <c r="L319" i="1"/>
  <c r="L23" i="1" s="1"/>
  <c r="L20" i="1" s="1"/>
  <c r="L19" i="1" s="1"/>
  <c r="L280" i="1"/>
  <c r="L278" i="1"/>
  <c r="L84" i="1"/>
  <c r="L83" i="1" s="1"/>
  <c r="K23" i="1"/>
  <c r="E23" i="1"/>
  <c r="D23" i="1"/>
  <c r="C23" i="1"/>
  <c r="K22" i="1"/>
  <c r="E22" i="1"/>
  <c r="D22" i="1"/>
  <c r="C22" i="1"/>
  <c r="K20" i="1"/>
  <c r="D20" i="1"/>
  <c r="C19" i="1"/>
  <c r="K17" i="1"/>
  <c r="J17" i="1"/>
  <c r="F17" i="1"/>
  <c r="E17" i="1"/>
  <c r="D17" i="1"/>
  <c r="C17" i="1"/>
  <c r="K16" i="1"/>
  <c r="D16" i="1"/>
  <c r="C16" i="1"/>
  <c r="K15" i="1"/>
  <c r="C15" i="1"/>
  <c r="K14" i="1"/>
  <c r="E14" i="1"/>
  <c r="D14" i="1"/>
  <c r="C14" i="1"/>
  <c r="K13" i="1"/>
  <c r="E13" i="1"/>
  <c r="D13" i="1"/>
  <c r="C13" i="1"/>
  <c r="K12" i="1"/>
  <c r="F12" i="1"/>
  <c r="E12" i="1"/>
  <c r="D12" i="1"/>
  <c r="C12" i="1"/>
  <c r="K10" i="1"/>
  <c r="D10" i="1"/>
  <c r="C10" i="1"/>
  <c r="K9" i="1"/>
  <c r="C9" i="1"/>
  <c r="B9" i="1"/>
  <c r="A9" i="1"/>
  <c r="L39" i="1" l="1"/>
  <c r="L38" i="1" s="1"/>
  <c r="L14" i="1"/>
  <c r="L294" i="1"/>
  <c r="L293" i="1" s="1"/>
  <c r="L270" i="1"/>
  <c r="L13" i="1"/>
  <c r="L10" i="1" s="1"/>
  <c r="L9" i="1" s="1"/>
  <c r="L260" i="1"/>
  <c r="L213" i="1" l="1"/>
  <c r="L94" i="1" s="1"/>
  <c r="L17" i="1" l="1"/>
  <c r="L93" i="1"/>
  <c r="L37" i="1" s="1"/>
  <c r="L15" i="1" l="1"/>
  <c r="L8" i="1" s="1"/>
  <c r="L16" i="1"/>
</calcChain>
</file>

<file path=xl/sharedStrings.xml><?xml version="1.0" encoding="utf-8"?>
<sst xmlns="http://schemas.openxmlformats.org/spreadsheetml/2006/main" count="650" uniqueCount="335">
  <si>
    <t>FONDO DE APORTACIONES PARA EL FORTALECIMIENTO DE LOS MUNICIPIOS Y DE LAS DEMARCACIONES TERRITORIALES DEL DISTRITO FEDERAL</t>
  </si>
  <si>
    <t>ESTRUCTURA PROGRAMÁTICA PRESUPUESTAL FORTAMUN 2025</t>
  </si>
  <si>
    <t>(Pesos)</t>
  </si>
  <si>
    <t>AÑO</t>
  </si>
  <si>
    <t>ENTIDAD</t>
  </si>
  <si>
    <t>EJE</t>
  </si>
  <si>
    <t>PROGRAMA</t>
  </si>
  <si>
    <t>SUBPROGRAMA</t>
  </si>
  <si>
    <t>PROGRAMAS CON PRIORIDAD NACIONAL 
Y SUBPROGRAMAS</t>
  </si>
  <si>
    <t>ORIGEN DE LOS RECURSOS</t>
  </si>
  <si>
    <t>APORTACIONES FEDERALES
(FORTAMUN )</t>
  </si>
  <si>
    <t>TOTAL</t>
  </si>
  <si>
    <t xml:space="preserve"> </t>
  </si>
  <si>
    <t>TEMA</t>
  </si>
  <si>
    <t>CAPÍTULO</t>
  </si>
  <si>
    <t>CONCEPTO</t>
  </si>
  <si>
    <t>PARTIDA
GENÉRICA</t>
  </si>
  <si>
    <t>BIEN</t>
  </si>
  <si>
    <t>UNIDAD
DE MEDIDA</t>
  </si>
  <si>
    <t>CANTIDAD</t>
  </si>
  <si>
    <t>PERSONA /
CANTIDAD 2</t>
  </si>
  <si>
    <t>APORTACIONES FEDERALES
 (FORTAMUN)</t>
  </si>
  <si>
    <t>Más y Mejor Policía a través de un Desarrollo Policial Integral</t>
  </si>
  <si>
    <t>Formación y Capacitación Continua conforme al Programa Rector</t>
  </si>
  <si>
    <t/>
  </si>
  <si>
    <t>Incremento del Estado de fuerza de las Instituciones de Seguridad Publica</t>
  </si>
  <si>
    <t>Servicios Personales</t>
  </si>
  <si>
    <t>Remuneracion al personal de Caracter Transitorio</t>
  </si>
  <si>
    <t>Sueldos base al personal eventual</t>
  </si>
  <si>
    <t>Remuneraciones adicionales y especiales.</t>
  </si>
  <si>
    <t>Primas de vacaciones, dominical y gratificación de fin de año</t>
  </si>
  <si>
    <t>Aguinaldo o gratificación de fin de año</t>
  </si>
  <si>
    <t>Seguridad Social</t>
  </si>
  <si>
    <t>Aportaciones para seguros</t>
  </si>
  <si>
    <t>Cuotas para el seguro de vida del personal civil</t>
  </si>
  <si>
    <t>Servicios Generales</t>
  </si>
  <si>
    <t>Otros Servicios Generales</t>
  </si>
  <si>
    <t>Impuesto sobre nóminas y otros que se deriven de una relación laboral</t>
  </si>
  <si>
    <t>Impuesto sobre nóminas</t>
  </si>
  <si>
    <t>Evaluaciones de Control de Confianza para las Instituciones de Seguridad Pública: Aspirantes y Permanencia</t>
  </si>
  <si>
    <t>Remuneraciones adicionales y especiales</t>
  </si>
  <si>
    <t>Compensaciones</t>
  </si>
  <si>
    <t>Asignaciones conforme al régimen laboral</t>
  </si>
  <si>
    <t>Persona</t>
  </si>
  <si>
    <t>Materiales y Suministros</t>
  </si>
  <si>
    <t>Vestuario, Blancos, Prendas de Protección y Artículos Deportivos</t>
  </si>
  <si>
    <t>Vestuario y uniformes</t>
  </si>
  <si>
    <t>Pieza</t>
  </si>
  <si>
    <t>Prendas de seguridad y protección personal</t>
  </si>
  <si>
    <t>Prendas de protección personal</t>
  </si>
  <si>
    <t>Servicios Profesionales, Científicos, Técnicos y Otros Servicios</t>
  </si>
  <si>
    <t>Servicios profesionales, científicos y técnicos integrales</t>
  </si>
  <si>
    <t>Aplicación de evaluaciones a personal en activo y nuevo ingreso</t>
  </si>
  <si>
    <t>Servicio</t>
  </si>
  <si>
    <t>Subcontratación de servicios con terceros para la recolección, transporte final de residuos peligrosos biológico-infecciosos (RPBI)</t>
  </si>
  <si>
    <t>Subcontratación de servicios con terceros para la aplicación de Evaluaciones de Control de Confianza</t>
  </si>
  <si>
    <t>Subcontratación de servicios con terceros para el servicio de desinfección y desinfestación del laboratorio</t>
  </si>
  <si>
    <t>Capacitaciones de Formación Inicial y Continua conforme al Programa Rector</t>
  </si>
  <si>
    <t>Servicios de capacitación</t>
  </si>
  <si>
    <t xml:space="preserve">Curso de capacitación para Policía Municipal_Formación Inicial (Aspirantes) </t>
  </si>
  <si>
    <t xml:space="preserve">Curso de capacitación para Policía Municipal_Formación Inicial (Activos) </t>
  </si>
  <si>
    <t>Curso de capacitación para Policía Municipal_Formación Continua</t>
  </si>
  <si>
    <t>Subcontratación de servicios con terceros_Evaluación de Competencias Básicas de la Función para Policías Municipales</t>
  </si>
  <si>
    <t>Evaluación</t>
  </si>
  <si>
    <t>Subcontratación de servicios con terceros_Evaluación de Aspirantes a Instructores Evaluadores de la Función Municipal</t>
  </si>
  <si>
    <t>Acciones de Mantenimiento y Modernización de Instalaciones y Equipo de los Institutos de Formación</t>
  </si>
  <si>
    <t>Materiales y suministros</t>
  </si>
  <si>
    <t>Herramientas, Refacciones y Accesorios Menores</t>
  </si>
  <si>
    <t>Refacciones y accesorios menores de equipo de defensa y seguridad</t>
  </si>
  <si>
    <t xml:space="preserve">Kit de limpieza de armas </t>
  </si>
  <si>
    <t>Kit</t>
  </si>
  <si>
    <t>Contenedores para limpieza de armas</t>
  </si>
  <si>
    <t>Servicios de Instalación, Reparación, Mantenimiento y Conservación</t>
  </si>
  <si>
    <t>Reparación y mantenimiento de equipo de defensa y seguridad</t>
  </si>
  <si>
    <t>Fortalecimiento de las Instituciones de Seguridad Pública y Procuración de Justicia</t>
  </si>
  <si>
    <t>Modernización de Infraestructura y Equipamiento de las Instituciones de Seguridad Pública y Procuración de Justicia</t>
  </si>
  <si>
    <t>Equipamiento de las Instituciones de Seguridad Pública y Procuración de Justicia</t>
  </si>
  <si>
    <t>Materiales de Administracion, emision de documentos y articulos oficiales</t>
  </si>
  <si>
    <t>Materiales, útiles y equipos menores de oficina</t>
  </si>
  <si>
    <t>Materiales y útiles de oficina</t>
  </si>
  <si>
    <t>Materiales, útiles y equipos menores de tecnologías de la información y 
comunicaciones</t>
  </si>
  <si>
    <t>Materiales y útiles consumibles para el procesamiento en equipos y bienes informáticos</t>
  </si>
  <si>
    <t>Material de limpieza</t>
  </si>
  <si>
    <t>Alimentos y Utensilios</t>
  </si>
  <si>
    <t>Productos alimenticios para personas</t>
  </si>
  <si>
    <t>Productos alimenticios para los efectivos que participen en programas de seguridad pública</t>
  </si>
  <si>
    <t>Combustibles, Lubricantes y Aditivos</t>
  </si>
  <si>
    <t>Bermuda_Seguridad Pública Municipal</t>
  </si>
  <si>
    <t>Boina_Seguridad Pública Municipal</t>
  </si>
  <si>
    <t>Botas (especificar)_Seguridad Pública Municipal</t>
  </si>
  <si>
    <t>Par</t>
  </si>
  <si>
    <t>Camisa (especificar)_Seguridad Pública Municipal</t>
  </si>
  <si>
    <t>Camisola (especificar)_Seguridad Pública Municipal</t>
  </si>
  <si>
    <t>Chaleco táctico_Seguridad Pública Municipal</t>
  </si>
  <si>
    <t>Chamarra (especificar)_Seguridad Pública Municipal</t>
  </si>
  <si>
    <t>Chanchomón_Seguridad Pública Municipal</t>
  </si>
  <si>
    <t>Cinturón táctico_Seguridad Pública Municipal</t>
  </si>
  <si>
    <t>Corbata_Seguridad Pública Municipal</t>
  </si>
  <si>
    <t>Funda lateral (especificar)_Seguridad Pública Municipal</t>
  </si>
  <si>
    <t>Gorra tipo beisbolera_Seguridad Pública Municipal</t>
  </si>
  <si>
    <t>Guantes de gala_Seguridad Pública Municipal</t>
  </si>
  <si>
    <t>Impermeable_Seguridad Pública Municipal</t>
  </si>
  <si>
    <t>Insignias y divisas_Seguridad Pública Municipal</t>
  </si>
  <si>
    <t>Pieza/Juego</t>
  </si>
  <si>
    <t>Kepí_Seguridad Pública Municipal</t>
  </si>
  <si>
    <t>Overol táctico_Seguridad Pública Municipal</t>
  </si>
  <si>
    <t>Pantalón (especificar)_Seguridad Pública Municipal</t>
  </si>
  <si>
    <t>Pasa montañas táctico_Seguridad Pública Municipal</t>
  </si>
  <si>
    <t>Playera interior_Seguridad Pública Municipal</t>
  </si>
  <si>
    <t>Playera tipo polo_Seguridad Pública Municipal</t>
  </si>
  <si>
    <t>Porta bastón policial (especificar)_Seguridad Pública Municipal</t>
  </si>
  <si>
    <t>Porta cargador_Seguridad Pública Municipal</t>
  </si>
  <si>
    <t>Porta esposas_Seguridad Pública Municipal</t>
  </si>
  <si>
    <t>Porta fusil táctico_Seguridad Pública Municipal</t>
  </si>
  <si>
    <t>Porta lámpara_Seguridad Pública Municipal</t>
  </si>
  <si>
    <t>Porta radio_Seguridad Pública Municipal</t>
  </si>
  <si>
    <t>Porta silbato_Seguridad Pública Municipal</t>
  </si>
  <si>
    <t>Rompevientos_Seguridad Pública Municipal</t>
  </si>
  <si>
    <t>Short_Seguridad Pública Municipal</t>
  </si>
  <si>
    <t>Silbato policía_Seguridad Pública Municipal</t>
  </si>
  <si>
    <t>Sudadera_Seguridad Pública Municipal</t>
  </si>
  <si>
    <t>Tenis_Seguridad Pública Municipal</t>
  </si>
  <si>
    <t>Tocado con bordado_Seguridad Pública Municipal</t>
  </si>
  <si>
    <t>Traje de gala_Seguridad Pública Municipal</t>
  </si>
  <si>
    <t>Traje táctico completo_Seguridad Pública Municipal</t>
  </si>
  <si>
    <t>Zapato tipo choclo_Seguridad Pública Municipal</t>
  </si>
  <si>
    <t>Fornitura_Seguridad Pública Municipal</t>
  </si>
  <si>
    <t>Funda para chaleco_Seguridad Pública Municipal</t>
  </si>
  <si>
    <t>Materiales y Suministros para Seguridad</t>
  </si>
  <si>
    <t>Materiales de Seguridad Pública</t>
  </si>
  <si>
    <t>Cargador de arma corta_Seguridad Pública Municipal</t>
  </si>
  <si>
    <t>Cargador de arma larga_Seguridad Pública Municipal</t>
  </si>
  <si>
    <t>Cartuchos para arma corta_Seguridad Pública Municipal</t>
  </si>
  <si>
    <t>Millar</t>
  </si>
  <si>
    <t>Cartuchos para arma larga_Seguridad Pública Municipal</t>
  </si>
  <si>
    <t>Gas lacrimógeno_Seguridad Pública Municipal</t>
  </si>
  <si>
    <t>Gas Pimienta en aerosol_Seguridad Pública Municipal</t>
  </si>
  <si>
    <t>Granada no letal_Seguridad Pública Municipal</t>
  </si>
  <si>
    <t>Prendas de protección para seguridad pública y nacional</t>
  </si>
  <si>
    <t>Arnés_Seguridad Pública Municipal</t>
  </si>
  <si>
    <t>Bastón policial PR-24_Seguridad Pública Municipal</t>
  </si>
  <si>
    <t>Bastón retráctil con porta bastón_Seguridad Pública Municipal</t>
  </si>
  <si>
    <t>Candado de mano de nylon_Seguridad Pública Municipal</t>
  </si>
  <si>
    <t>Candado de mano metálico (esposas)_Seguridad Pública Municipal</t>
  </si>
  <si>
    <t>Casco antimotín_Seguridad Pública Municipal</t>
  </si>
  <si>
    <t>Casco balístico mínimo nivel III-A_Seguridad Pública Municipal</t>
  </si>
  <si>
    <t>Casco para ciclista_Seguridad Pública Municipal</t>
  </si>
  <si>
    <t>Casco para motociclista_Seguridad Pública Municipal</t>
  </si>
  <si>
    <t>Chaleco antipunta_Seguridad Pública Municipal</t>
  </si>
  <si>
    <t>Chaleco balístico mínimo nivel III-A_Seguridad Pública Municipal</t>
  </si>
  <si>
    <t>Chaleco balístico mínimo nivel III-A, con dos placas balísticas nivel IV_Seguridad Pública Municipal</t>
  </si>
  <si>
    <t>Coderas para motociclista_Seguridad Pública Municipal</t>
  </si>
  <si>
    <t>Coderas tácticas_Seguridad Pública Municipal</t>
  </si>
  <si>
    <t>Coderas para ciclista_Seguridad Pública Municipal</t>
  </si>
  <si>
    <t>Cuerdas de rapel_Seguridad Pública Municipal</t>
  </si>
  <si>
    <t>Descensor_Seguridad Pública Municipal</t>
  </si>
  <si>
    <t>Equipo antimotín_Seguridad Pública Municipal</t>
  </si>
  <si>
    <t>Escudo antimotín_Seguridad Pública Municipal</t>
  </si>
  <si>
    <t>Escudo balístico_Seguridad Pública Municipal</t>
  </si>
  <si>
    <t>Espejo táctico_Seguridad Pública Municipal</t>
  </si>
  <si>
    <t>Goggle táctico_Seguridad Pública Municipal</t>
  </si>
  <si>
    <t>Guantes para ciclista_Seguridad Pública Municipal</t>
  </si>
  <si>
    <t>Guantes para motociclista_Seguridad Pública Municipal</t>
  </si>
  <si>
    <t>Guantes tácticos_Seguridad Pública Municipal</t>
  </si>
  <si>
    <t>Lámpara táctica_Seguridad Pública Municipal</t>
  </si>
  <si>
    <t>Mochila Táctica (especificar)_Seguridad Pública Municipal</t>
  </si>
  <si>
    <t>Mosquetón de acero_Seguridad Pública Municipal</t>
  </si>
  <si>
    <t>Placa balística Nivel IV_Seguridad Pública Municipal</t>
  </si>
  <si>
    <t>Rodilleras para ciclista_Seguridad Pública Municipal</t>
  </si>
  <si>
    <t>Rodilleras para motociclista_Seguridad Pública Municipal</t>
  </si>
  <si>
    <t>Rodilleras tácticas_Seguridad Pública Municipal</t>
  </si>
  <si>
    <t>Herramientas, Refacciones y Accesorios Menores.</t>
  </si>
  <si>
    <t>Refacciones y accesorios menores de equipo de transporte</t>
  </si>
  <si>
    <t>Servicios profesionales, cientificos, tecnicos y otros servicios</t>
  </si>
  <si>
    <t>Servicios de apoyo administrativo, traducción, fotocopiado e impresión</t>
  </si>
  <si>
    <t>Impresión y elaboración de material informativo derivado de la operación y administración de las dependencias y entidades</t>
  </si>
  <si>
    <t>Servicios Financieros, Bancarios y Comerciales</t>
  </si>
  <si>
    <t>Seguro de bienes patrimoniales</t>
  </si>
  <si>
    <t>Servicios de instalación, reparación, mantenimiento y conservación</t>
  </si>
  <si>
    <t>Reparación y mantenimiento de equipo de transporte</t>
  </si>
  <si>
    <t>Mantenimiento y conservación de vehículos terrestres, aéreos, marítimos, lacustres y fluviales</t>
  </si>
  <si>
    <t>Servicios de traslado y viáticos</t>
  </si>
  <si>
    <t>Viáticos en el país</t>
  </si>
  <si>
    <t>Viáticos nacionales asociados a los programas de seguridad pública y nacional</t>
  </si>
  <si>
    <t>Impuestos y derechos</t>
  </si>
  <si>
    <t>Otros impuestos y derechos</t>
  </si>
  <si>
    <t>Bienes Muebles, Inmuebles e Intangibles</t>
  </si>
  <si>
    <t>Mobiliario y Equipo de Administración</t>
  </si>
  <si>
    <t>Muebles de oficina y estantería</t>
  </si>
  <si>
    <t>Anaquel_Seguridad Pública Municipal</t>
  </si>
  <si>
    <t>Archivero_Seguridad Pública Municipal</t>
  </si>
  <si>
    <t>Banca_Seguridad Pública Municipal</t>
  </si>
  <si>
    <t>Credenza_Seguridad Pública Municipal</t>
  </si>
  <si>
    <t>Escritorio_Seguridad Pública Municipal</t>
  </si>
  <si>
    <t>Estación de trabajo_Seguridad Pública Municipal</t>
  </si>
  <si>
    <t>Estante_Seguridad Pública Municipal</t>
  </si>
  <si>
    <t>Gabinete_Seguridad Pública Municipal</t>
  </si>
  <si>
    <t>Juego de mesa_Seguridad Pública Municipal</t>
  </si>
  <si>
    <t>Juego/Pieza</t>
  </si>
  <si>
    <t>Librero_Seguridad Pública Municipal</t>
  </si>
  <si>
    <t>Locker_Seguridad Pública Municipal</t>
  </si>
  <si>
    <t>Mesa_Seguridad Pública Municipal</t>
  </si>
  <si>
    <t>Módulo_Seguridad Pública Municipal</t>
  </si>
  <si>
    <t>Mostrador_Seguridad Pública Municipal</t>
  </si>
  <si>
    <t xml:space="preserve">Sala_Seguridad Pública Municipal </t>
  </si>
  <si>
    <t>Silla_Seguridad Pública Municipal</t>
  </si>
  <si>
    <t>Sillón_Seguridad Pública Municipal</t>
  </si>
  <si>
    <t>Muebles, excepto de oficina y estantería</t>
  </si>
  <si>
    <t>Banco_Seguridad Pública Municipal</t>
  </si>
  <si>
    <t>Cama_Seguridad Pública Municipal</t>
  </si>
  <si>
    <t>Litera_Seguridad Pública Municipal</t>
  </si>
  <si>
    <t>Rack_Seguridad Pública Municipal</t>
  </si>
  <si>
    <t>Equipo de cómputo y de tecnologías de la información</t>
  </si>
  <si>
    <t>Access point_Seguridad Pública Municipal</t>
  </si>
  <si>
    <t>Computadora de escritorio_Seguridad Pública Municipal</t>
  </si>
  <si>
    <t>Computadora portátil_Seguridad Pública Municipal</t>
  </si>
  <si>
    <t>Conmutador de datos (Switch)_Seguridad Pública Municipal</t>
  </si>
  <si>
    <t>Disco duro externo_Seguridad Pública Municipal</t>
  </si>
  <si>
    <t>Equipo de seguridad para filtrar información (firewall)_Seguridad Pública Municipal</t>
  </si>
  <si>
    <t>Escáner_Seguridad Pública Municipal</t>
  </si>
  <si>
    <t>Multifuncional_Seguridad Pública Municipal</t>
  </si>
  <si>
    <t>Regulador de voltaje_Seguridad Pública Municipal</t>
  </si>
  <si>
    <t>Servidor_Seguridad Pública Municipal</t>
  </si>
  <si>
    <t>Switch de 24 Puertos _Seguridad Pública Municipal</t>
  </si>
  <si>
    <t>Switch de 48 puertos_Seguridad Pública Municipal</t>
  </si>
  <si>
    <t>Teléfono_Seguridad Pública Muncipal</t>
  </si>
  <si>
    <t>Unidad de protección y respaldo de energía (UPS)_Seguridad Pública Municipal</t>
  </si>
  <si>
    <t>Otros mobiliarios y equipos de administración</t>
  </si>
  <si>
    <t>Aire acondicionado_Seguridad Pública Municipal</t>
  </si>
  <si>
    <t>Circuito Cerrado de Televisión (CCTV)_Seguridad Pública Municipal</t>
  </si>
  <si>
    <t>Pieza/Juego/Servicio</t>
  </si>
  <si>
    <t>Enfriador y calentador de agua_Seguridad Pública Municipal</t>
  </si>
  <si>
    <t>Pantalla para proyector_Seguridad Pública Muncipal</t>
  </si>
  <si>
    <t>Triturador de papel_Seguridad Pública Muncipal</t>
  </si>
  <si>
    <t>Ventilador_Seguridad Pública Muncipal</t>
  </si>
  <si>
    <t>Mobiliario y Equipo Educacional y Recreativo</t>
  </si>
  <si>
    <t>Equipos y aparatos audiovisuales</t>
  </si>
  <si>
    <t>Equipo de sonido_Seguridad Pública Municipal</t>
  </si>
  <si>
    <t>Equipo</t>
  </si>
  <si>
    <t>Micrófono_Seguridad Pública Municipal</t>
  </si>
  <si>
    <t>Pantalla_Seguridad Pública Municipal</t>
  </si>
  <si>
    <t>Cámaras fotográficas y de video</t>
  </si>
  <si>
    <t>Cámara fotográfica_Seguridad Pública Municipal</t>
  </si>
  <si>
    <t>Lentes cámara y/o video_Seguridad Pública Municipal</t>
  </si>
  <si>
    <t>Sistema portátil de grabación en patrulla_Seguridad Pública Municipal</t>
  </si>
  <si>
    <t>Videoproyector_Seguridad Pública Municipal</t>
  </si>
  <si>
    <t>Vehículos y Equipo de Transporte</t>
  </si>
  <si>
    <t>Vehículos y equipo terrestre</t>
  </si>
  <si>
    <t>Bicicleta tipo patrulla equipada con balizamiento_Seguridad Pública Municipal</t>
  </si>
  <si>
    <t>Cuatrimoto tipo patrulla equipada con balizamiento_Seguridad Pública Municipal</t>
  </si>
  <si>
    <t>Grúa_Seguridad Pública Municipal</t>
  </si>
  <si>
    <t>Motocicleta tipo patrulla equipada con balizamiento_Seguridad Pública Municipal</t>
  </si>
  <si>
    <t>Pick up doble cabina tipo patrulla equipada con balizamiento (especificar)_Seguridad Pública Municipal</t>
  </si>
  <si>
    <t>Sedán tipo patrulla equipado con balizamiento (especificar)_Seguridad Pública Municipal</t>
  </si>
  <si>
    <t>Equipo aeroespacial</t>
  </si>
  <si>
    <t xml:space="preserve">Vehículos y equipo aéreo para la ejecución de programas_Seguridad Pública Municipal </t>
  </si>
  <si>
    <t>Equipo de Defensa y Seguridad</t>
  </si>
  <si>
    <t>Equipo de defensa y seguridad</t>
  </si>
  <si>
    <t>Arma corta_Seguridad Pública Municipal</t>
  </si>
  <si>
    <t>Arma larga_Seguridad Pública Municipal</t>
  </si>
  <si>
    <t>Lámpara para rifle</t>
  </si>
  <si>
    <t>Cizalla</t>
  </si>
  <si>
    <t>Equipo de comunicación y telecomunicación</t>
  </si>
  <si>
    <t>Fortalecimiento de las Capacidades de inteligencia e Investigación de los Estados</t>
  </si>
  <si>
    <t>Mejora de las Capacidades de Inteligencia Policial y Operativa</t>
  </si>
  <si>
    <t>Capacitación Especializada en Inteligencia, Investigación Policial y Criminalística</t>
  </si>
  <si>
    <t>Curso de capacitación para Policía Municipal_Formación Continua en materia de Inteligencia, Investigación Policial y Criminalística</t>
  </si>
  <si>
    <t>Capacitación en Operaciones Especiales y Alto Mando para integrantes de las Instituciones de Seguridad Pública y Procuración de Justicia</t>
  </si>
  <si>
    <t xml:space="preserve">Curso de capacitación para Policía Municipal_Formación Continua en  Operaciones Especiales y Alto Mando </t>
  </si>
  <si>
    <t>Gasolina y diésel (Operativos conjuntos)_Seguridad Pública Municipal</t>
  </si>
  <si>
    <t>Adquisición, Mantenimiento o Actualización de Equipo e Infraestructura para las Unidades Especializadas en Inteligencia e Investigación en las Instituciones de Seguridad Pública y Procuración de Justicia</t>
  </si>
  <si>
    <t>Maquinaria, Otros Equipos y Herramientas</t>
  </si>
  <si>
    <t>Audífonos con reducción de ruido</t>
  </si>
  <si>
    <t>Diadema</t>
  </si>
  <si>
    <t>Equipo de extracción de evidencia digital</t>
  </si>
  <si>
    <t>Equipo para extracción de datos de celulares</t>
  </si>
  <si>
    <t>Equipo de radiocomunicación con GPS</t>
  </si>
  <si>
    <t>Equipo especializado (Ubicación de teléfonos celulares)</t>
  </si>
  <si>
    <t>Equipo forense para extracción física y decodificación de información (Extracción de información de teléfonos)</t>
  </si>
  <si>
    <t>Equipo GPS</t>
  </si>
  <si>
    <t>Equipo última milla</t>
  </si>
  <si>
    <t>Equipo Sistema Cellebrite de Análisis Forense</t>
  </si>
  <si>
    <t>Laboratorio forense de audio</t>
  </si>
  <si>
    <t>Radiolocalizador</t>
  </si>
  <si>
    <t>Rastreador y/o localizador</t>
  </si>
  <si>
    <t>Sistema de intercomunicación</t>
  </si>
  <si>
    <t>Radios de comunicación</t>
  </si>
  <si>
    <t>Modernización y Estandarización de la Infraestructura Tecnologica para la Seguridad Pública</t>
  </si>
  <si>
    <t>Integración de la Red Nacional de Radiocomunicaciones</t>
  </si>
  <si>
    <t>Mantenimiento y Expansión de la Red Nacional asegurando Cobertura y Conexión</t>
  </si>
  <si>
    <t>Servicios Básicos</t>
  </si>
  <si>
    <t>Servicios de acceso de internet, redes y procesamiento de información</t>
  </si>
  <si>
    <t>Servicios de conducción de señales analógicas y digitales</t>
  </si>
  <si>
    <t>Instalación, reparación y mantenimiento de maquinaria, otros equipos y herramienta</t>
  </si>
  <si>
    <t>Instalación de maquinaria y otros equipos</t>
  </si>
  <si>
    <t>Mantenimiento a aires acondicionados</t>
  </si>
  <si>
    <t>Mantenimiento a componentes del sistema eléctrico</t>
  </si>
  <si>
    <t>Mantenimiento a enlaces de microondas de 7Ghz</t>
  </si>
  <si>
    <t>Mantenimiento a equipo de telecomunicaciones</t>
  </si>
  <si>
    <t>Mantenimiento a plantas de emergencia</t>
  </si>
  <si>
    <t>Mantenimiento a repetidor de radiocomunicación y componentes</t>
  </si>
  <si>
    <t>Mantenimiento a subestación eléctrica</t>
  </si>
  <si>
    <t>Mantenimiento a terminales móviles y portátiles</t>
  </si>
  <si>
    <t>Mantenimiento a torres de radiocomunicación</t>
  </si>
  <si>
    <t>Mantenimiento a transformadores</t>
  </si>
  <si>
    <t>Mantenimiento a UPS</t>
  </si>
  <si>
    <t xml:space="preserve">Póliza de mantenimiento a equipos de telecomunicaciones </t>
  </si>
  <si>
    <t>Estandarización y Modernización de los Sistemas de Videovigilancia y Registro de Incidentes</t>
  </si>
  <si>
    <t>Interoperabilidad y Mejora Tecnológica</t>
  </si>
  <si>
    <t>Mantenimiento preventivo y/o correctivo para el Sistema de Video Vigilancia</t>
  </si>
  <si>
    <t xml:space="preserve">Botón de emergencia </t>
  </si>
  <si>
    <t>Cámara IP</t>
  </si>
  <si>
    <t>Cámara LPR</t>
  </si>
  <si>
    <t>Enlace de microondas e inalámbrico</t>
  </si>
  <si>
    <t>Gabinete de equipos tipo nema</t>
  </si>
  <si>
    <t>Poste para videovigilancia</t>
  </si>
  <si>
    <t>Regulador de voltaje</t>
  </si>
  <si>
    <t>Teléfono IP</t>
  </si>
  <si>
    <t>Torre</t>
  </si>
  <si>
    <t>Equipo/Pieza</t>
  </si>
  <si>
    <t>Litro</t>
  </si>
  <si>
    <t>Traslado</t>
  </si>
  <si>
    <t>Inversión Pública</t>
  </si>
  <si>
    <t>Obra Pública en Bienes Propios</t>
  </si>
  <si>
    <t>Edificación no habitacional</t>
  </si>
  <si>
    <t>Obras de construcción para edificios no habitacionales</t>
  </si>
  <si>
    <t>Mantenimiento y rehabilitación de eficicaciones no habitacionales</t>
  </si>
  <si>
    <t>Obra</t>
  </si>
  <si>
    <t>Secretario Ejecutivo del Sistema Estatal de Seguridad Pública</t>
  </si>
  <si>
    <t>Presidente Municipal (firma y sello)</t>
  </si>
  <si>
    <t>(Nombre completo)</t>
  </si>
  <si>
    <t>ENTIDAD FEDERATIVA: CHIAPAS</t>
  </si>
  <si>
    <t>Infraestructura de las Instituciones de Seguridad Pública y Procuración de Justicia</t>
  </si>
  <si>
    <t xml:space="preserve">MUNICIPIO: </t>
  </si>
  <si>
    <t>Mtro. José Domingo Bezares Vázquez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</si>
</sst>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$&quot;* #,##0.00_-;\-&quot;$&quot;* #,##0.00_-;_-&quot;$&quot;* &quot;-&quot;??_-;_-@_-"/>
    <numFmt numFmtId="164" formatCode="_(* #,##0_);_(* \(#,##0\);_(* &quot;-&quot;??_);_(@_)"/>
    <numFmt numFmtId="165" formatCode="00"/>
    <numFmt numFmtId="166" formatCode="mmmm\-yyyy"/>
    <numFmt numFmtId="167" formatCode="dd\-mmmm\-yyyy"/>
    <numFmt numFmtId="168" formatCode="0000"/>
    <numFmt numFmtId="169" formatCode="000"/>
    <numFmt numFmtId="170" formatCode="_-* #,##0_-;\-* #,##0_-;_-* &quot;-&quot;??_-;_-@"/>
  </numFmts>
  <fonts count="10">
    <font>
      <sz val="11"/>
      <name val="Calibri"/>
      <charset val="134"/>
      <scheme val="minor"/>
    </font>
    <font>
      <sz val="11"/>
      <name val="Calibri"/>
      <charset val="134"/>
      <scheme val="minor"/>
    </font>
    <font>
      <b/>
      <sz val="19"/>
      <name val="Montserrat"/>
    </font>
    <font>
      <sz val="19"/>
      <name val="Montserrat"/>
    </font>
    <font>
      <sz val="19"/>
      <color rgb="FFFF0000"/>
      <name val="Montserrat"/>
    </font>
    <font>
      <sz val="11"/>
      <name val="Montserrat"/>
    </font>
    <font>
      <b/>
      <sz val="19"/>
      <color rgb="FF000000"/>
      <name val="Montserrat"/>
    </font>
    <font>
      <sz val="19"/>
      <color rgb="FF000000"/>
      <name val="Montserrat"/>
    </font>
    <font>
      <b/>
      <sz val="14"/>
      <name val="Montserrat"/>
    </font>
    <font>
      <b/>
      <sz val="19"/>
      <name val="Monserrat"/>
    </font>
  </fonts>
  <fills count="21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FFD5AB"/>
        <bgColor rgb="FFFFD5AB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rgb="FFFFD5AB"/>
        <bgColor rgb="FFFFFF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rgb="FFCCFFCC"/>
      </patternFill>
    </fill>
    <fill>
      <patternFill patternType="solid">
        <fgColor rgb="FFFFCC00"/>
        <bgColor rgb="FFFF9999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FFD5AB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3">
    <xf numFmtId="0" fontId="0" fillId="0" borderId="0" xfId="0"/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textRotation="90"/>
    </xf>
    <xf numFmtId="0" fontId="2" fillId="2" borderId="2" xfId="0" applyFont="1" applyFill="1" applyBorder="1" applyAlignment="1">
      <alignment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2" fillId="2" borderId="4" xfId="0" applyFont="1" applyFill="1" applyBorder="1" applyAlignment="1">
      <alignment textRotation="90" wrapText="1"/>
    </xf>
    <xf numFmtId="0" fontId="2" fillId="2" borderId="2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left" vertical="center" textRotation="90" wrapText="1"/>
    </xf>
    <xf numFmtId="4" fontId="2" fillId="0" borderId="0" xfId="0" applyNumberFormat="1" applyFont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center"/>
    </xf>
    <xf numFmtId="169" fontId="3" fillId="2" borderId="2" xfId="0" applyNumberFormat="1" applyFont="1" applyFill="1" applyBorder="1" applyAlignment="1">
      <alignment horizontal="left"/>
    </xf>
    <xf numFmtId="3" fontId="2" fillId="2" borderId="8" xfId="0" applyNumberFormat="1" applyFont="1" applyFill="1" applyBorder="1" applyAlignment="1">
      <alignment horizontal="center" vertical="center" textRotation="90" wrapText="1"/>
    </xf>
    <xf numFmtId="3" fontId="2" fillId="2" borderId="2" xfId="0" applyNumberFormat="1" applyFont="1" applyFill="1" applyBorder="1" applyAlignment="1">
      <alignment vertical="center" textRotation="90" wrapText="1"/>
    </xf>
    <xf numFmtId="165" fontId="2" fillId="3" borderId="4" xfId="0" applyNumberFormat="1" applyFont="1" applyFill="1" applyBorder="1" applyAlignment="1">
      <alignment horizontal="center" vertical="center"/>
    </xf>
    <xf numFmtId="165" fontId="2" fillId="10" borderId="7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vertical="center" wrapText="1"/>
    </xf>
    <xf numFmtId="4" fontId="2" fillId="3" borderId="10" xfId="0" applyNumberFormat="1" applyFont="1" applyFill="1" applyBorder="1" applyAlignment="1">
      <alignment horizontal="center" vertical="center"/>
    </xf>
    <xf numFmtId="170" fontId="2" fillId="3" borderId="4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165" fontId="2" fillId="19" borderId="7" xfId="0" applyNumberFormat="1" applyFont="1" applyFill="1" applyBorder="1" applyAlignment="1">
      <alignment horizontal="center" vertical="center"/>
    </xf>
    <xf numFmtId="169" fontId="2" fillId="4" borderId="4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vertical="center" wrapText="1"/>
    </xf>
    <xf numFmtId="4" fontId="2" fillId="4" borderId="10" xfId="0" applyNumberFormat="1" applyFont="1" applyFill="1" applyBorder="1" applyAlignment="1">
      <alignment horizontal="center" vertical="center"/>
    </xf>
    <xf numFmtId="170" fontId="2" fillId="4" borderId="4" xfId="0" applyNumberFormat="1" applyFont="1" applyFill="1" applyBorder="1" applyAlignment="1">
      <alignment horizontal="center" vertical="center"/>
    </xf>
    <xf numFmtId="165" fontId="2" fillId="16" borderId="4" xfId="0" applyNumberFormat="1" applyFont="1" applyFill="1" applyBorder="1" applyAlignment="1">
      <alignment horizontal="center" vertical="center"/>
    </xf>
    <xf numFmtId="165" fontId="2" fillId="15" borderId="4" xfId="0" applyNumberFormat="1" applyFont="1" applyFill="1" applyBorder="1" applyAlignment="1">
      <alignment horizontal="center" vertical="center"/>
    </xf>
    <xf numFmtId="169" fontId="2" fillId="15" borderId="4" xfId="0" applyNumberFormat="1" applyFont="1" applyFill="1" applyBorder="1" applyAlignment="1">
      <alignment horizontal="center" vertical="center"/>
    </xf>
    <xf numFmtId="165" fontId="2" fillId="15" borderId="4" xfId="0" applyNumberFormat="1" applyFont="1" applyFill="1" applyBorder="1" applyAlignment="1">
      <alignment vertical="center" wrapText="1"/>
    </xf>
    <xf numFmtId="4" fontId="2" fillId="15" borderId="10" xfId="0" applyNumberFormat="1" applyFont="1" applyFill="1" applyBorder="1" applyAlignment="1">
      <alignment horizontal="center" vertical="center"/>
    </xf>
    <xf numFmtId="170" fontId="2" fillId="15" borderId="4" xfId="0" applyNumberFormat="1" applyFont="1" applyFill="1" applyBorder="1" applyAlignment="1">
      <alignment horizontal="center" vertical="center"/>
    </xf>
    <xf numFmtId="165" fontId="2" fillId="6" borderId="4" xfId="0" applyNumberFormat="1" applyFont="1" applyFill="1" applyBorder="1" applyAlignment="1">
      <alignment horizontal="center" vertical="center"/>
    </xf>
    <xf numFmtId="165" fontId="2" fillId="11" borderId="7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 wrapText="1"/>
    </xf>
    <xf numFmtId="4" fontId="2" fillId="6" borderId="10" xfId="0" applyNumberFormat="1" applyFont="1" applyFill="1" applyBorder="1" applyAlignment="1">
      <alignment horizontal="center" vertical="center"/>
    </xf>
    <xf numFmtId="170" fontId="2" fillId="6" borderId="4" xfId="0" applyNumberFormat="1" applyFont="1" applyFill="1" applyBorder="1" applyAlignment="1">
      <alignment horizontal="center" vertical="center"/>
    </xf>
    <xf numFmtId="165" fontId="2" fillId="12" borderId="4" xfId="0" applyNumberFormat="1" applyFont="1" applyFill="1" applyBorder="1" applyAlignment="1">
      <alignment horizontal="center" vertical="center"/>
    </xf>
    <xf numFmtId="0" fontId="5" fillId="12" borderId="4" xfId="0" applyFont="1" applyFill="1" applyBorder="1"/>
    <xf numFmtId="165" fontId="2" fillId="12" borderId="7" xfId="0" applyNumberFormat="1" applyFont="1" applyFill="1" applyBorder="1" applyAlignment="1">
      <alignment horizontal="center" vertical="center"/>
    </xf>
    <xf numFmtId="168" fontId="2" fillId="13" borderId="4" xfId="0" applyNumberFormat="1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vertical="center" wrapText="1"/>
    </xf>
    <xf numFmtId="4" fontId="2" fillId="13" borderId="10" xfId="0" applyNumberFormat="1" applyFont="1" applyFill="1" applyBorder="1" applyAlignment="1">
      <alignment horizontal="center" vertical="center"/>
    </xf>
    <xf numFmtId="170" fontId="2" fillId="13" borderId="4" xfId="0" applyNumberFormat="1" applyFont="1" applyFill="1" applyBorder="1" applyAlignment="1">
      <alignment horizontal="center" vertical="center"/>
    </xf>
    <xf numFmtId="165" fontId="2" fillId="14" borderId="4" xfId="0" applyNumberFormat="1" applyFont="1" applyFill="1" applyBorder="1" applyAlignment="1">
      <alignment horizontal="center" vertical="center"/>
    </xf>
    <xf numFmtId="0" fontId="5" fillId="14" borderId="4" xfId="0" applyFont="1" applyFill="1" applyBorder="1"/>
    <xf numFmtId="169" fontId="2" fillId="14" borderId="4" xfId="0" applyNumberFormat="1" applyFont="1" applyFill="1" applyBorder="1" applyAlignment="1">
      <alignment horizontal="center" vertical="center"/>
    </xf>
    <xf numFmtId="165" fontId="2" fillId="14" borderId="4" xfId="0" applyNumberFormat="1" applyFont="1" applyFill="1" applyBorder="1" applyAlignment="1">
      <alignment vertical="center" wrapText="1"/>
    </xf>
    <xf numFmtId="4" fontId="2" fillId="14" borderId="10" xfId="0" applyNumberFormat="1" applyFont="1" applyFill="1" applyBorder="1" applyAlignment="1">
      <alignment horizontal="center" vertical="center"/>
    </xf>
    <xf numFmtId="170" fontId="2" fillId="14" borderId="4" xfId="0" applyNumberFormat="1" applyFont="1" applyFill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/>
    </xf>
    <xf numFmtId="170" fontId="2" fillId="0" borderId="4" xfId="0" applyNumberFormat="1" applyFont="1" applyBorder="1" applyAlignment="1">
      <alignment horizontal="center" vertical="center"/>
    </xf>
    <xf numFmtId="170" fontId="2" fillId="0" borderId="4" xfId="0" applyNumberFormat="1" applyFont="1" applyBorder="1" applyAlignment="1">
      <alignment vertical="center"/>
    </xf>
    <xf numFmtId="169" fontId="2" fillId="12" borderId="4" xfId="0" applyNumberFormat="1" applyFont="1" applyFill="1" applyBorder="1" applyAlignment="1">
      <alignment horizontal="center" vertical="center"/>
    </xf>
    <xf numFmtId="165" fontId="2" fillId="12" borderId="4" xfId="0" applyNumberFormat="1" applyFont="1" applyFill="1" applyBorder="1" applyAlignment="1">
      <alignment vertical="center" wrapText="1"/>
    </xf>
    <xf numFmtId="4" fontId="2" fillId="12" borderId="10" xfId="0" applyNumberFormat="1" applyFont="1" applyFill="1" applyBorder="1" applyAlignment="1">
      <alignment horizontal="center" vertical="center"/>
    </xf>
    <xf numFmtId="170" fontId="2" fillId="12" borderId="4" xfId="0" applyNumberFormat="1" applyFont="1" applyFill="1" applyBorder="1" applyAlignment="1">
      <alignment horizontal="center" vertical="center"/>
    </xf>
    <xf numFmtId="165" fontId="2" fillId="11" borderId="4" xfId="0" applyNumberFormat="1" applyFont="1" applyFill="1" applyBorder="1" applyAlignment="1">
      <alignment horizontal="center" vertical="center"/>
    </xf>
    <xf numFmtId="0" fontId="5" fillId="11" borderId="4" xfId="0" applyFont="1" applyFill="1" applyBorder="1"/>
    <xf numFmtId="169" fontId="2" fillId="11" borderId="4" xfId="0" applyNumberFormat="1" applyFont="1" applyFill="1" applyBorder="1" applyAlignment="1">
      <alignment horizontal="center" vertical="center"/>
    </xf>
    <xf numFmtId="4" fontId="2" fillId="11" borderId="10" xfId="0" applyNumberFormat="1" applyFont="1" applyFill="1" applyBorder="1" applyAlignment="1">
      <alignment horizontal="center" vertical="center"/>
    </xf>
    <xf numFmtId="170" fontId="2" fillId="11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5" fontId="2" fillId="5" borderId="4" xfId="0" applyNumberFormat="1" applyFont="1" applyFill="1" applyBorder="1" applyAlignment="1">
      <alignment horizontal="center" vertical="center"/>
    </xf>
    <xf numFmtId="165" fontId="2" fillId="17" borderId="7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168" fontId="2" fillId="5" borderId="4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vertical="center" wrapText="1"/>
    </xf>
    <xf numFmtId="4" fontId="2" fillId="5" borderId="4" xfId="0" applyNumberFormat="1" applyFont="1" applyFill="1" applyBorder="1" applyAlignment="1">
      <alignment vertical="center"/>
    </xf>
    <xf numFmtId="4" fontId="2" fillId="5" borderId="10" xfId="0" applyNumberFormat="1" applyFont="1" applyFill="1" applyBorder="1" applyAlignment="1">
      <alignment horizontal="center" vertical="center"/>
    </xf>
    <xf numFmtId="170" fontId="2" fillId="5" borderId="4" xfId="0" applyNumberFormat="1" applyFont="1" applyFill="1" applyBorder="1" applyAlignment="1">
      <alignment horizontal="center" vertical="center"/>
    </xf>
    <xf numFmtId="168" fontId="2" fillId="6" borderId="4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>
      <alignment horizontal="center" vertical="center"/>
    </xf>
    <xf numFmtId="168" fontId="2" fillId="7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 wrapText="1"/>
    </xf>
    <xf numFmtId="4" fontId="2" fillId="7" borderId="10" xfId="0" applyNumberFormat="1" applyFont="1" applyFill="1" applyBorder="1" applyAlignment="1">
      <alignment horizontal="center" vertical="center"/>
    </xf>
    <xf numFmtId="170" fontId="2" fillId="7" borderId="4" xfId="0" applyNumberFormat="1" applyFont="1" applyFill="1" applyBorder="1" applyAlignment="1">
      <alignment horizontal="center" vertical="center"/>
    </xf>
    <xf numFmtId="165" fontId="2" fillId="18" borderId="4" xfId="0" applyNumberFormat="1" applyFont="1" applyFill="1" applyBorder="1" applyAlignment="1">
      <alignment horizontal="center" vertical="center"/>
    </xf>
    <xf numFmtId="168" fontId="2" fillId="18" borderId="4" xfId="0" applyNumberFormat="1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 wrapText="1"/>
    </xf>
    <xf numFmtId="4" fontId="2" fillId="18" borderId="10" xfId="0" applyNumberFormat="1" applyFont="1" applyFill="1" applyBorder="1" applyAlignment="1">
      <alignment horizontal="center" vertical="center"/>
    </xf>
    <xf numFmtId="170" fontId="2" fillId="18" borderId="4" xfId="0" applyNumberFormat="1" applyFont="1" applyFill="1" applyBorder="1" applyAlignment="1">
      <alignment horizontal="center" vertical="center"/>
    </xf>
    <xf numFmtId="170" fontId="2" fillId="18" borderId="4" xfId="0" applyNumberFormat="1" applyFont="1" applyFill="1" applyBorder="1" applyAlignment="1">
      <alignment vertical="center"/>
    </xf>
    <xf numFmtId="168" fontId="2" fillId="0" borderId="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165" fontId="2" fillId="7" borderId="4" xfId="0" applyNumberFormat="1" applyFont="1" applyFill="1" applyBorder="1" applyAlignment="1">
      <alignment vertical="center" wrapText="1"/>
    </xf>
    <xf numFmtId="165" fontId="2" fillId="5" borderId="4" xfId="0" applyNumberFormat="1" applyFont="1" applyFill="1" applyBorder="1" applyAlignment="1">
      <alignment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10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170" fontId="2" fillId="18" borderId="4" xfId="0" applyNumberFormat="1" applyFont="1" applyFill="1" applyBorder="1" applyAlignment="1">
      <alignment horizontal="right" vertical="center"/>
    </xf>
    <xf numFmtId="169" fontId="2" fillId="3" borderId="4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165" fontId="2" fillId="20" borderId="4" xfId="0" applyNumberFormat="1" applyFont="1" applyFill="1" applyBorder="1" applyAlignment="1">
      <alignment horizontal="center" vertical="center"/>
    </xf>
    <xf numFmtId="168" fontId="2" fillId="20" borderId="4" xfId="0" applyNumberFormat="1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vertical="center" wrapText="1"/>
    </xf>
    <xf numFmtId="4" fontId="2" fillId="20" borderId="10" xfId="0" applyNumberFormat="1" applyFont="1" applyFill="1" applyBorder="1" applyAlignment="1">
      <alignment horizontal="center" vertical="center"/>
    </xf>
    <xf numFmtId="170" fontId="2" fillId="20" borderId="4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165" fontId="2" fillId="8" borderId="4" xfId="0" applyNumberFormat="1" applyFont="1" applyFill="1" applyBorder="1" applyAlignment="1">
      <alignment horizontal="center" vertical="center"/>
    </xf>
    <xf numFmtId="168" fontId="2" fillId="8" borderId="4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 wrapText="1"/>
    </xf>
    <xf numFmtId="4" fontId="2" fillId="8" borderId="10" xfId="0" applyNumberFormat="1" applyFont="1" applyFill="1" applyBorder="1" applyAlignment="1">
      <alignment horizontal="center" vertical="center"/>
    </xf>
    <xf numFmtId="170" fontId="2" fillId="8" borderId="4" xfId="0" applyNumberFormat="1" applyFont="1" applyFill="1" applyBorder="1" applyAlignment="1">
      <alignment horizontal="center" vertical="center"/>
    </xf>
    <xf numFmtId="168" fontId="2" fillId="11" borderId="7" xfId="0" applyNumberFormat="1" applyFont="1" applyFill="1" applyBorder="1" applyAlignment="1">
      <alignment horizontal="center" vertical="center"/>
    </xf>
    <xf numFmtId="168" fontId="2" fillId="12" borderId="7" xfId="0" applyNumberFormat="1" applyFont="1" applyFill="1" applyBorder="1" applyAlignment="1">
      <alignment horizontal="center" vertical="center"/>
    </xf>
    <xf numFmtId="168" fontId="2" fillId="14" borderId="7" xfId="0" applyNumberFormat="1" applyFont="1" applyFill="1" applyBorder="1" applyAlignment="1">
      <alignment horizontal="center" vertical="center"/>
    </xf>
    <xf numFmtId="168" fontId="2" fillId="17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vertical="center" wrapText="1"/>
    </xf>
    <xf numFmtId="165" fontId="2" fillId="5" borderId="4" xfId="0" applyNumberFormat="1" applyFont="1" applyFill="1" applyBorder="1" applyAlignment="1">
      <alignment horizontal="left" vertical="center" wrapText="1"/>
    </xf>
    <xf numFmtId="165" fontId="2" fillId="9" borderId="4" xfId="0" applyNumberFormat="1" applyFont="1" applyFill="1" applyBorder="1" applyAlignment="1">
      <alignment horizontal="center" vertical="center"/>
    </xf>
    <xf numFmtId="168" fontId="2" fillId="9" borderId="4" xfId="0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vertical="center" wrapText="1"/>
    </xf>
    <xf numFmtId="4" fontId="2" fillId="9" borderId="10" xfId="0" applyNumberFormat="1" applyFont="1" applyFill="1" applyBorder="1" applyAlignment="1">
      <alignment horizontal="center" vertical="center"/>
    </xf>
    <xf numFmtId="3" fontId="3" fillId="9" borderId="4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4" fontId="2" fillId="2" borderId="2" xfId="1" applyFont="1" applyFill="1" applyBorder="1" applyAlignment="1">
      <alignment vertical="center" wrapText="1"/>
    </xf>
    <xf numFmtId="44" fontId="2" fillId="3" borderId="4" xfId="1" applyFont="1" applyFill="1" applyBorder="1" applyAlignment="1">
      <alignment vertical="center"/>
    </xf>
    <xf numFmtId="44" fontId="2" fillId="4" borderId="4" xfId="1" applyFont="1" applyFill="1" applyBorder="1" applyAlignment="1">
      <alignment vertical="center"/>
    </xf>
    <xf numFmtId="44" fontId="2" fillId="15" borderId="4" xfId="1" applyFont="1" applyFill="1" applyBorder="1" applyAlignment="1">
      <alignment vertical="center"/>
    </xf>
    <xf numFmtId="44" fontId="2" fillId="6" borderId="4" xfId="1" applyFont="1" applyFill="1" applyBorder="1" applyAlignment="1">
      <alignment vertical="center"/>
    </xf>
    <xf numFmtId="44" fontId="2" fillId="13" borderId="4" xfId="1" applyFont="1" applyFill="1" applyBorder="1" applyAlignment="1">
      <alignment vertical="center"/>
    </xf>
    <xf numFmtId="44" fontId="2" fillId="14" borderId="4" xfId="1" applyFont="1" applyFill="1" applyBorder="1" applyAlignment="1">
      <alignment vertical="center"/>
    </xf>
    <xf numFmtId="44" fontId="3" fillId="0" borderId="4" xfId="1" applyFont="1" applyBorder="1" applyAlignment="1">
      <alignment vertical="center"/>
    </xf>
    <xf numFmtId="44" fontId="2" fillId="12" borderId="4" xfId="1" applyFont="1" applyFill="1" applyBorder="1" applyAlignment="1">
      <alignment vertical="center"/>
    </xf>
    <xf numFmtId="44" fontId="2" fillId="11" borderId="4" xfId="1" applyFont="1" applyFill="1" applyBorder="1" applyAlignment="1">
      <alignment vertical="center"/>
    </xf>
    <xf numFmtId="44" fontId="2" fillId="5" borderId="4" xfId="1" applyFont="1" applyFill="1" applyBorder="1" applyAlignment="1">
      <alignment vertical="center"/>
    </xf>
    <xf numFmtId="44" fontId="2" fillId="7" borderId="4" xfId="1" applyFont="1" applyFill="1" applyBorder="1" applyAlignment="1">
      <alignment vertical="center"/>
    </xf>
    <xf numFmtId="44" fontId="2" fillId="18" borderId="4" xfId="1" applyFont="1" applyFill="1" applyBorder="1" applyAlignment="1">
      <alignment vertical="center"/>
    </xf>
    <xf numFmtId="44" fontId="2" fillId="0" borderId="4" xfId="1" applyFont="1" applyBorder="1" applyAlignment="1">
      <alignment vertical="center"/>
    </xf>
    <xf numFmtId="44" fontId="2" fillId="20" borderId="4" xfId="1" applyFont="1" applyFill="1" applyBorder="1" applyAlignment="1">
      <alignment vertical="center"/>
    </xf>
    <xf numFmtId="44" fontId="2" fillId="8" borderId="4" xfId="1" applyFont="1" applyFill="1" applyBorder="1" applyAlignment="1">
      <alignment vertical="center"/>
    </xf>
    <xf numFmtId="44" fontId="3" fillId="9" borderId="4" xfId="1" applyFont="1" applyFill="1" applyBorder="1" applyAlignment="1">
      <alignment vertical="center"/>
    </xf>
    <xf numFmtId="44" fontId="2" fillId="5" borderId="4" xfId="1" applyFont="1" applyFill="1" applyBorder="1" applyAlignment="1">
      <alignment vertical="center" wrapText="1"/>
    </xf>
    <xf numFmtId="44" fontId="2" fillId="6" borderId="4" xfId="1" applyFont="1" applyFill="1" applyBorder="1" applyAlignment="1">
      <alignment vertical="center" wrapText="1"/>
    </xf>
    <xf numFmtId="44" fontId="2" fillId="7" borderId="4" xfId="1" applyFont="1" applyFill="1" applyBorder="1" applyAlignment="1">
      <alignment vertical="center" wrapText="1"/>
    </xf>
    <xf numFmtId="44" fontId="2" fillId="18" borderId="4" xfId="1" applyFont="1" applyFill="1" applyBorder="1" applyAlignment="1">
      <alignment vertical="center" wrapText="1"/>
    </xf>
    <xf numFmtId="44" fontId="3" fillId="0" borderId="4" xfId="1" applyFont="1" applyBorder="1" applyAlignment="1">
      <alignment vertical="center" wrapText="1"/>
    </xf>
    <xf numFmtId="44" fontId="2" fillId="4" borderId="4" xfId="1" applyFont="1" applyFill="1" applyBorder="1" applyAlignment="1">
      <alignment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44" fontId="2" fillId="0" borderId="4" xfId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vertical="top" wrapText="1"/>
    </xf>
    <xf numFmtId="44" fontId="2" fillId="0" borderId="4" xfId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left" vertical="center" wrapText="1"/>
    </xf>
    <xf numFmtId="44" fontId="3" fillId="0" borderId="4" xfId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vertical="center" wrapText="1"/>
    </xf>
    <xf numFmtId="165" fontId="3" fillId="0" borderId="4" xfId="0" applyNumberFormat="1" applyFont="1" applyFill="1" applyBorder="1" applyAlignment="1">
      <alignment horizontal="left" vertical="center"/>
    </xf>
    <xf numFmtId="4" fontId="3" fillId="0" borderId="11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4" fontId="3" fillId="0" borderId="4" xfId="1" applyFont="1" applyFill="1" applyBorder="1" applyAlignment="1">
      <alignment horizontal="center" vertical="center"/>
    </xf>
    <xf numFmtId="44" fontId="3" fillId="0" borderId="11" xfId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168" fontId="2" fillId="5" borderId="4" xfId="0" applyNumberFormat="1" applyFont="1" applyFill="1" applyBorder="1" applyAlignment="1">
      <alignment horizontal="center" vertical="center" wrapText="1"/>
    </xf>
    <xf numFmtId="4" fontId="2" fillId="5" borderId="10" xfId="0" applyNumberFormat="1" applyFont="1" applyFill="1" applyBorder="1" applyAlignment="1">
      <alignment horizontal="center" vertical="center" wrapText="1"/>
    </xf>
    <xf numFmtId="170" fontId="2" fillId="5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textRotation="90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/>
    <xf numFmtId="3" fontId="2" fillId="2" borderId="20" xfId="0" applyNumberFormat="1" applyFont="1" applyFill="1" applyBorder="1" applyAlignment="1">
      <alignment vertical="center" textRotation="90" wrapText="1"/>
    </xf>
    <xf numFmtId="165" fontId="2" fillId="3" borderId="21" xfId="0" applyNumberFormat="1" applyFont="1" applyFill="1" applyBorder="1" applyAlignment="1">
      <alignment horizontal="center" vertical="center"/>
    </xf>
    <xf numFmtId="169" fontId="2" fillId="10" borderId="0" xfId="0" applyNumberFormat="1" applyFont="1" applyFill="1" applyBorder="1" applyAlignment="1">
      <alignment horizontal="left" vertical="center"/>
    </xf>
    <xf numFmtId="170" fontId="2" fillId="3" borderId="22" xfId="0" applyNumberFormat="1" applyFont="1" applyFill="1" applyBorder="1" applyAlignment="1">
      <alignment vertical="center"/>
    </xf>
    <xf numFmtId="165" fontId="2" fillId="4" borderId="21" xfId="0" applyNumberFormat="1" applyFont="1" applyFill="1" applyBorder="1" applyAlignment="1">
      <alignment horizontal="center" vertical="center"/>
    </xf>
    <xf numFmtId="170" fontId="2" fillId="4" borderId="22" xfId="0" applyNumberFormat="1" applyFont="1" applyFill="1" applyBorder="1" applyAlignment="1">
      <alignment vertical="center"/>
    </xf>
    <xf numFmtId="165" fontId="2" fillId="16" borderId="21" xfId="0" applyNumberFormat="1" applyFont="1" applyFill="1" applyBorder="1" applyAlignment="1">
      <alignment horizontal="center" vertical="center"/>
    </xf>
    <xf numFmtId="170" fontId="2" fillId="15" borderId="22" xfId="0" applyNumberFormat="1" applyFont="1" applyFill="1" applyBorder="1" applyAlignment="1">
      <alignment vertical="center"/>
    </xf>
    <xf numFmtId="165" fontId="2" fillId="6" borderId="21" xfId="0" applyNumberFormat="1" applyFont="1" applyFill="1" applyBorder="1" applyAlignment="1">
      <alignment horizontal="center" vertical="center"/>
    </xf>
    <xf numFmtId="170" fontId="2" fillId="6" borderId="22" xfId="0" applyNumberFormat="1" applyFont="1" applyFill="1" applyBorder="1" applyAlignment="1">
      <alignment vertical="center"/>
    </xf>
    <xf numFmtId="165" fontId="2" fillId="12" borderId="21" xfId="0" applyNumberFormat="1" applyFont="1" applyFill="1" applyBorder="1" applyAlignment="1">
      <alignment horizontal="center" vertical="center"/>
    </xf>
    <xf numFmtId="170" fontId="2" fillId="13" borderId="22" xfId="0" applyNumberFormat="1" applyFont="1" applyFill="1" applyBorder="1" applyAlignment="1">
      <alignment vertical="center"/>
    </xf>
    <xf numFmtId="165" fontId="2" fillId="14" borderId="21" xfId="0" applyNumberFormat="1" applyFont="1" applyFill="1" applyBorder="1" applyAlignment="1">
      <alignment horizontal="center" vertical="center"/>
    </xf>
    <xf numFmtId="170" fontId="2" fillId="14" borderId="22" xfId="0" applyNumberFormat="1" applyFont="1" applyFill="1" applyBorder="1" applyAlignment="1">
      <alignment vertical="center"/>
    </xf>
    <xf numFmtId="165" fontId="2" fillId="0" borderId="21" xfId="0" applyNumberFormat="1" applyFont="1" applyBorder="1" applyAlignment="1">
      <alignment horizontal="center" vertical="center"/>
    </xf>
    <xf numFmtId="170" fontId="2" fillId="0" borderId="22" xfId="0" applyNumberFormat="1" applyFont="1" applyBorder="1" applyAlignment="1">
      <alignment vertical="center"/>
    </xf>
    <xf numFmtId="170" fontId="2" fillId="12" borderId="22" xfId="0" applyNumberFormat="1" applyFont="1" applyFill="1" applyBorder="1" applyAlignment="1">
      <alignment vertical="center"/>
    </xf>
    <xf numFmtId="165" fontId="2" fillId="11" borderId="21" xfId="0" applyNumberFormat="1" applyFont="1" applyFill="1" applyBorder="1" applyAlignment="1">
      <alignment horizontal="center" vertical="center"/>
    </xf>
    <xf numFmtId="170" fontId="2" fillId="11" borderId="22" xfId="0" applyNumberFormat="1" applyFont="1" applyFill="1" applyBorder="1" applyAlignment="1">
      <alignment vertical="center"/>
    </xf>
    <xf numFmtId="165" fontId="2" fillId="5" borderId="21" xfId="0" applyNumberFormat="1" applyFont="1" applyFill="1" applyBorder="1" applyAlignment="1">
      <alignment horizontal="center" vertical="center"/>
    </xf>
    <xf numFmtId="170" fontId="2" fillId="5" borderId="22" xfId="0" applyNumberFormat="1" applyFont="1" applyFill="1" applyBorder="1" applyAlignment="1">
      <alignment vertical="center"/>
    </xf>
    <xf numFmtId="165" fontId="2" fillId="7" borderId="21" xfId="0" applyNumberFormat="1" applyFont="1" applyFill="1" applyBorder="1" applyAlignment="1">
      <alignment horizontal="center" vertical="center"/>
    </xf>
    <xf numFmtId="170" fontId="2" fillId="7" borderId="22" xfId="0" applyNumberFormat="1" applyFont="1" applyFill="1" applyBorder="1" applyAlignment="1">
      <alignment vertical="center"/>
    </xf>
    <xf numFmtId="165" fontId="2" fillId="18" borderId="21" xfId="0" applyNumberFormat="1" applyFont="1" applyFill="1" applyBorder="1" applyAlignment="1">
      <alignment horizontal="center" vertical="center"/>
    </xf>
    <xf numFmtId="170" fontId="2" fillId="18" borderId="22" xfId="0" applyNumberFormat="1" applyFont="1" applyFill="1" applyBorder="1" applyAlignment="1">
      <alignment vertical="center"/>
    </xf>
    <xf numFmtId="3" fontId="3" fillId="0" borderId="22" xfId="0" applyNumberFormat="1" applyFont="1" applyBorder="1" applyAlignment="1">
      <alignment horizontal="center" vertical="center"/>
    </xf>
    <xf numFmtId="0" fontId="2" fillId="18" borderId="22" xfId="0" applyFont="1" applyFill="1" applyBorder="1" applyAlignment="1">
      <alignment horizontal="left" vertical="center" wrapText="1"/>
    </xf>
    <xf numFmtId="165" fontId="2" fillId="5" borderId="21" xfId="0" applyNumberFormat="1" applyFont="1" applyFill="1" applyBorder="1" applyAlignment="1">
      <alignment horizontal="center" vertical="center" wrapText="1"/>
    </xf>
    <xf numFmtId="170" fontId="2" fillId="5" borderId="22" xfId="0" applyNumberFormat="1" applyFont="1" applyFill="1" applyBorder="1" applyAlignment="1">
      <alignment vertical="center" wrapText="1"/>
    </xf>
    <xf numFmtId="170" fontId="2" fillId="18" borderId="22" xfId="0" applyNumberFormat="1" applyFont="1" applyFill="1" applyBorder="1" applyAlignment="1">
      <alignment horizontal="right" vertical="center"/>
    </xf>
    <xf numFmtId="4" fontId="2" fillId="5" borderId="22" xfId="0" applyNumberFormat="1" applyFont="1" applyFill="1" applyBorder="1" applyAlignment="1">
      <alignment vertical="center"/>
    </xf>
    <xf numFmtId="165" fontId="2" fillId="20" borderId="21" xfId="0" applyNumberFormat="1" applyFont="1" applyFill="1" applyBorder="1" applyAlignment="1">
      <alignment horizontal="center" vertical="center"/>
    </xf>
    <xf numFmtId="170" fontId="2" fillId="20" borderId="22" xfId="0" applyNumberFormat="1" applyFont="1" applyFill="1" applyBorder="1" applyAlignment="1">
      <alignment vertical="center"/>
    </xf>
    <xf numFmtId="170" fontId="2" fillId="18" borderId="22" xfId="0" applyNumberFormat="1" applyFont="1" applyFill="1" applyBorder="1" applyAlignment="1">
      <alignment horizontal="center" vertical="center"/>
    </xf>
    <xf numFmtId="165" fontId="2" fillId="8" borderId="21" xfId="0" applyNumberFormat="1" applyFont="1" applyFill="1" applyBorder="1" applyAlignment="1">
      <alignment horizontal="center" vertical="center"/>
    </xf>
    <xf numFmtId="170" fontId="2" fillId="8" borderId="22" xfId="0" applyNumberFormat="1" applyFont="1" applyFill="1" applyBorder="1" applyAlignment="1">
      <alignment vertical="center"/>
    </xf>
    <xf numFmtId="0" fontId="2" fillId="6" borderId="22" xfId="0" applyFont="1" applyFill="1" applyBorder="1" applyAlignment="1">
      <alignment vertical="center" wrapText="1"/>
    </xf>
    <xf numFmtId="0" fontId="2" fillId="7" borderId="22" xfId="0" applyFont="1" applyFill="1" applyBorder="1" applyAlignment="1">
      <alignment vertical="center" wrapText="1"/>
    </xf>
    <xf numFmtId="0" fontId="2" fillId="18" borderId="22" xfId="0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2" fillId="5" borderId="22" xfId="0" applyNumberFormat="1" applyFont="1" applyFill="1" applyBorder="1" applyAlignment="1">
      <alignment vertical="center" wrapText="1"/>
    </xf>
    <xf numFmtId="165" fontId="2" fillId="9" borderId="21" xfId="0" applyNumberFormat="1" applyFont="1" applyFill="1" applyBorder="1" applyAlignment="1">
      <alignment horizontal="center" vertical="center"/>
    </xf>
    <xf numFmtId="3" fontId="3" fillId="9" borderId="22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center" vertical="center" wrapText="1"/>
    </xf>
    <xf numFmtId="165" fontId="2" fillId="3" borderId="22" xfId="0" applyNumberFormat="1" applyFont="1" applyFill="1" applyBorder="1" applyAlignment="1">
      <alignment vertical="center" wrapText="1"/>
    </xf>
    <xf numFmtId="165" fontId="2" fillId="4" borderId="22" xfId="0" applyNumberFormat="1" applyFont="1" applyFill="1" applyBorder="1" applyAlignment="1">
      <alignment vertical="center" wrapText="1"/>
    </xf>
    <xf numFmtId="165" fontId="2" fillId="0" borderId="23" xfId="0" applyNumberFormat="1" applyFont="1" applyBorder="1" applyAlignment="1">
      <alignment horizontal="center" vertical="center"/>
    </xf>
    <xf numFmtId="168" fontId="2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44" fontId="3" fillId="9" borderId="11" xfId="1" applyFont="1" applyFill="1" applyBorder="1" applyAlignment="1">
      <alignment vertical="center"/>
    </xf>
    <xf numFmtId="4" fontId="2" fillId="0" borderId="2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165" fontId="9" fillId="17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2" fillId="2" borderId="17" xfId="0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3" fontId="2" fillId="2" borderId="16" xfId="0" applyNumberFormat="1" applyFont="1" applyFill="1" applyBorder="1" applyAlignment="1">
      <alignment horizontal="center" textRotation="90" wrapText="1"/>
    </xf>
    <xf numFmtId="3" fontId="2" fillId="2" borderId="18" xfId="0" applyNumberFormat="1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2" fillId="2" borderId="15" xfId="0" applyNumberFormat="1" applyFont="1" applyFill="1" applyBorder="1" applyAlignment="1">
      <alignment horizontal="center" textRotation="90" wrapText="1"/>
    </xf>
    <xf numFmtId="3" fontId="2" fillId="2" borderId="9" xfId="0" applyNumberFormat="1" applyFont="1" applyFill="1" applyBorder="1" applyAlignment="1">
      <alignment horizontal="center" textRotation="90" wrapText="1"/>
    </xf>
    <xf numFmtId="164" fontId="2" fillId="2" borderId="13" xfId="0" applyNumberFormat="1" applyFont="1" applyFill="1" applyBorder="1" applyAlignment="1">
      <alignment horizontal="center" textRotation="90" wrapText="1"/>
    </xf>
    <xf numFmtId="164" fontId="2" fillId="2" borderId="3" xfId="0" applyNumberFormat="1" applyFont="1" applyFill="1" applyBorder="1" applyAlignment="1">
      <alignment horizontal="center" textRotation="90" wrapText="1"/>
    </xf>
  </cellXfs>
  <cellStyles count="2">
    <cellStyle name="Moneda" xfId="1" builtinId="4"/>
    <cellStyle name="Normal" xfId="0" builtinId="0"/>
  </cellStyles>
  <dxfs count="18">
    <dxf>
      <font>
        <b/>
        <color auto="1"/>
      </font>
      <fill>
        <patternFill patternType="solid">
          <fgColor rgb="FFC00000"/>
          <bgColor rgb="FFC000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D5AB"/>
      <color rgb="FFFFFF99"/>
      <color rgb="FFFFCC00"/>
      <color rgb="FFCC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373"/>
  <sheetViews>
    <sheetView tabSelected="1" topLeftCell="A7" zoomScale="40" zoomScaleNormal="40" zoomScaleSheetLayoutView="80" workbookViewId="0"/>
  </sheetViews>
  <sheetFormatPr baseColWidth="10" defaultColWidth="11.7109375" defaultRowHeight="15" customHeight="1"/>
  <cols>
    <col min="1" max="1" width="14.7109375" style="5" customWidth="1"/>
    <col min="2" max="2" width="13.5703125" style="5" bestFit="1" customWidth="1"/>
    <col min="3" max="3" width="8" style="5" bestFit="1" customWidth="1"/>
    <col min="4" max="4" width="7.42578125" style="5" customWidth="1"/>
    <col min="5" max="5" width="9.28515625" style="5" customWidth="1"/>
    <col min="6" max="6" width="0.5703125" style="5" hidden="1" customWidth="1"/>
    <col min="7" max="7" width="13.140625" style="5" customWidth="1"/>
    <col min="8" max="8" width="12.28515625" style="5" customWidth="1"/>
    <col min="9" max="9" width="12.85546875" style="5" customWidth="1"/>
    <col min="10" max="10" width="13.28515625" style="5" customWidth="1"/>
    <col min="11" max="11" width="169.42578125" style="5" customWidth="1"/>
    <col min="12" max="12" width="46.42578125" style="5" customWidth="1"/>
    <col min="13" max="13" width="29.7109375" style="5" customWidth="1"/>
    <col min="14" max="14" width="19.85546875" style="5" customWidth="1"/>
    <col min="15" max="16" width="15.28515625" style="5" customWidth="1"/>
    <col min="17" max="17" width="39.85546875" style="5" customWidth="1"/>
    <col min="18" max="28" width="19.85546875" style="5" customWidth="1"/>
    <col min="29" max="16384" width="11.7109375" style="5"/>
  </cols>
  <sheetData>
    <row r="1" spans="1:28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4.75" customHeight="1">
      <c r="A3" s="1" t="s">
        <v>331</v>
      </c>
      <c r="B3" s="1"/>
      <c r="C3" s="1"/>
      <c r="D3" s="1"/>
      <c r="E3" s="1"/>
      <c r="F3" s="1"/>
      <c r="G3" s="1"/>
      <c r="H3" s="1"/>
      <c r="I3" s="1"/>
      <c r="J3" s="1"/>
      <c r="K3" s="1" t="s">
        <v>333</v>
      </c>
      <c r="L3" s="1"/>
      <c r="M3" s="1"/>
      <c r="N3" s="2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24.75" customHeight="1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  <c r="P4" s="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4.75" customHeight="1">
      <c r="A5" s="4"/>
      <c r="B5" s="6"/>
      <c r="C5" s="6"/>
      <c r="D5" s="6"/>
      <c r="E5" s="6"/>
      <c r="F5" s="6"/>
      <c r="G5" s="6"/>
      <c r="H5" s="7"/>
      <c r="I5" s="7"/>
      <c r="J5" s="8"/>
      <c r="K5" s="9"/>
      <c r="L5" s="10"/>
      <c r="M5" s="11"/>
      <c r="N5" s="12"/>
      <c r="O5" s="3"/>
      <c r="P5" s="3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83.25" customHeight="1">
      <c r="A6" s="247" t="s">
        <v>3</v>
      </c>
      <c r="B6" s="247" t="s">
        <v>4</v>
      </c>
      <c r="C6" s="247" t="s">
        <v>5</v>
      </c>
      <c r="D6" s="247" t="s">
        <v>6</v>
      </c>
      <c r="E6" s="247" t="s">
        <v>7</v>
      </c>
      <c r="F6" s="13"/>
      <c r="G6" s="14"/>
      <c r="H6" s="14"/>
      <c r="I6" s="14"/>
      <c r="J6" s="14"/>
      <c r="K6" s="254" t="s">
        <v>8</v>
      </c>
      <c r="L6" s="15" t="s">
        <v>9</v>
      </c>
      <c r="M6" s="2"/>
      <c r="N6" s="3"/>
      <c r="O6" s="3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ht="100.5" customHeight="1">
      <c r="A7" s="248"/>
      <c r="B7" s="248"/>
      <c r="C7" s="248"/>
      <c r="D7" s="248"/>
      <c r="E7" s="248"/>
      <c r="F7" s="16"/>
      <c r="G7" s="17"/>
      <c r="H7" s="17"/>
      <c r="I7" s="17"/>
      <c r="J7" s="17"/>
      <c r="K7" s="255"/>
      <c r="L7" s="18" t="s">
        <v>10</v>
      </c>
      <c r="M7" s="19"/>
      <c r="N7" s="3"/>
      <c r="O7" s="3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8" ht="24.75" customHeight="1">
      <c r="A8" s="20"/>
      <c r="B8" s="20"/>
      <c r="C8" s="20"/>
      <c r="D8" s="20"/>
      <c r="E8" s="20"/>
      <c r="F8" s="20"/>
      <c r="G8" s="20"/>
      <c r="H8" s="20"/>
      <c r="I8" s="20"/>
      <c r="J8" s="21"/>
      <c r="K8" s="18" t="s">
        <v>11</v>
      </c>
      <c r="L8" s="145">
        <f>L9+L15+L19+L24</f>
        <v>0</v>
      </c>
      <c r="M8" s="22"/>
      <c r="N8" s="3"/>
      <c r="O8" s="3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8" ht="24">
      <c r="A9" s="23">
        <f>+A39</f>
        <v>2025</v>
      </c>
      <c r="B9" s="23">
        <f>+B39</f>
        <v>8300</v>
      </c>
      <c r="C9" s="23">
        <f>C38</f>
        <v>1</v>
      </c>
      <c r="D9" s="23"/>
      <c r="E9" s="23"/>
      <c r="F9" s="23"/>
      <c r="G9" s="23"/>
      <c r="H9" s="23"/>
      <c r="I9" s="23"/>
      <c r="J9" s="23"/>
      <c r="K9" s="172" t="str">
        <f>K38</f>
        <v>Más y Mejor Policía a través de un Desarrollo Policial Integral</v>
      </c>
      <c r="L9" s="173">
        <f>L10</f>
        <v>0</v>
      </c>
      <c r="M9" s="22"/>
      <c r="N9" s="3"/>
      <c r="O9" s="3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8" ht="24">
      <c r="A10" s="23">
        <v>2025</v>
      </c>
      <c r="B10" s="23">
        <v>8300</v>
      </c>
      <c r="C10" s="23">
        <f>C39</f>
        <v>1</v>
      </c>
      <c r="D10" s="23">
        <f>D39</f>
        <v>1</v>
      </c>
      <c r="E10" s="23"/>
      <c r="F10" s="23"/>
      <c r="G10" s="23"/>
      <c r="H10" s="23"/>
      <c r="I10" s="23"/>
      <c r="J10" s="23"/>
      <c r="K10" s="174" t="str">
        <f>K39</f>
        <v>Formación y Capacitación Continua conforme al Programa Rector</v>
      </c>
      <c r="L10" s="173">
        <f>+L11+L12+L13+L14</f>
        <v>0</v>
      </c>
      <c r="M10" s="22"/>
      <c r="N10" s="3"/>
      <c r="O10" s="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8" ht="24">
      <c r="A11" s="23">
        <v>2025</v>
      </c>
      <c r="B11" s="23">
        <v>8300</v>
      </c>
      <c r="C11" s="23">
        <f t="shared" ref="C11:E12" si="0">C54</f>
        <v>1</v>
      </c>
      <c r="D11" s="23">
        <f t="shared" si="0"/>
        <v>1</v>
      </c>
      <c r="E11" s="23">
        <f t="shared" si="0"/>
        <v>1</v>
      </c>
      <c r="F11" s="23"/>
      <c r="G11" s="23"/>
      <c r="H11" s="23"/>
      <c r="I11" s="23"/>
      <c r="J11" s="23"/>
      <c r="K11" s="175" t="str">
        <f>K40</f>
        <v>Incremento del Estado de fuerza de las Instituciones de Seguridad Publica</v>
      </c>
      <c r="L11" s="176">
        <f>L40</f>
        <v>0</v>
      </c>
      <c r="M11" s="22"/>
      <c r="N11" s="3"/>
      <c r="O11" s="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8" ht="46.5">
      <c r="A12" s="23">
        <v>2025</v>
      </c>
      <c r="B12" s="23">
        <v>8300</v>
      </c>
      <c r="C12" s="23">
        <f t="shared" si="0"/>
        <v>1</v>
      </c>
      <c r="D12" s="23">
        <f t="shared" si="0"/>
        <v>1</v>
      </c>
      <c r="E12" s="23">
        <f t="shared" si="0"/>
        <v>2</v>
      </c>
      <c r="F12" s="23">
        <f>F55</f>
        <v>0</v>
      </c>
      <c r="G12" s="23"/>
      <c r="H12" s="23"/>
      <c r="I12" s="23"/>
      <c r="J12" s="23"/>
      <c r="K12" s="175" t="str">
        <f>K55</f>
        <v>Evaluaciones de Control de Confianza para las Instituciones de Seguridad Pública: Aspirantes y Permanencia</v>
      </c>
      <c r="L12" s="176">
        <f>L55</f>
        <v>0</v>
      </c>
      <c r="M12" s="22"/>
      <c r="N12" s="3"/>
      <c r="O12" s="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8" ht="24">
      <c r="A13" s="23">
        <v>2025</v>
      </c>
      <c r="B13" s="23">
        <v>8300</v>
      </c>
      <c r="C13" s="23">
        <f>C73</f>
        <v>1</v>
      </c>
      <c r="D13" s="23">
        <f>D73</f>
        <v>1</v>
      </c>
      <c r="E13" s="23">
        <f>E73</f>
        <v>3</v>
      </c>
      <c r="F13" s="23"/>
      <c r="G13" s="23"/>
      <c r="H13" s="23"/>
      <c r="I13" s="23"/>
      <c r="J13" s="23"/>
      <c r="K13" s="175" t="str">
        <f>K73</f>
        <v>Capacitaciones de Formación Inicial y Continua conforme al Programa Rector</v>
      </c>
      <c r="L13" s="176">
        <f>L73</f>
        <v>0</v>
      </c>
      <c r="M13" s="22"/>
      <c r="N13" s="3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8" ht="46.5">
      <c r="A14" s="23">
        <v>2025</v>
      </c>
      <c r="B14" s="23">
        <v>8300</v>
      </c>
      <c r="C14" s="23">
        <f>C83</f>
        <v>1</v>
      </c>
      <c r="D14" s="23">
        <f>D83</f>
        <v>1</v>
      </c>
      <c r="E14" s="23">
        <f>E83</f>
        <v>4</v>
      </c>
      <c r="F14" s="23"/>
      <c r="G14" s="23"/>
      <c r="H14" s="23"/>
      <c r="I14" s="23"/>
      <c r="J14" s="23"/>
      <c r="K14" s="175" t="str">
        <f>K83</f>
        <v>Acciones de Mantenimiento y Modernización de Instalaciones y Equipo de los Institutos de Formación</v>
      </c>
      <c r="L14" s="176">
        <f>L83</f>
        <v>0</v>
      </c>
      <c r="M14" s="22" t="s">
        <v>12</v>
      </c>
      <c r="N14" s="3"/>
      <c r="O14" s="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8" ht="24">
      <c r="A15" s="23">
        <v>2025</v>
      </c>
      <c r="B15" s="23">
        <v>8300</v>
      </c>
      <c r="C15" s="23">
        <f>C93</f>
        <v>2</v>
      </c>
      <c r="D15" s="23"/>
      <c r="E15" s="23"/>
      <c r="F15" s="23"/>
      <c r="G15" s="23"/>
      <c r="H15" s="23"/>
      <c r="I15" s="23"/>
      <c r="J15" s="23"/>
      <c r="K15" s="177" t="str">
        <f>K93</f>
        <v>Fortalecimiento de las Instituciones de Seguridad Pública y Procuración de Justicia</v>
      </c>
      <c r="L15" s="173">
        <f>L16</f>
        <v>0</v>
      </c>
      <c r="M15" s="22"/>
      <c r="N15" s="3"/>
      <c r="O15" s="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8" ht="48">
      <c r="A16" s="23">
        <v>2025</v>
      </c>
      <c r="B16" s="23">
        <v>8300</v>
      </c>
      <c r="C16" s="23">
        <f>C94</f>
        <v>2</v>
      </c>
      <c r="D16" s="23">
        <f>D94</f>
        <v>5</v>
      </c>
      <c r="E16" s="23"/>
      <c r="F16" s="23"/>
      <c r="G16" s="23"/>
      <c r="H16" s="23"/>
      <c r="I16" s="23"/>
      <c r="J16" s="23"/>
      <c r="K16" s="174" t="str">
        <f>K94</f>
        <v>Modernización de Infraestructura y Equipamiento de las Instituciones de Seguridad Pública y Procuración de Justicia</v>
      </c>
      <c r="L16" s="173">
        <f>L17+L18</f>
        <v>0</v>
      </c>
      <c r="M16" s="22"/>
      <c r="N16" s="3"/>
      <c r="O16" s="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8" ht="24">
      <c r="A17" s="23">
        <v>2025</v>
      </c>
      <c r="B17" s="23">
        <v>8300</v>
      </c>
      <c r="C17" s="23">
        <f>C95</f>
        <v>2</v>
      </c>
      <c r="D17" s="23">
        <f>D95</f>
        <v>5</v>
      </c>
      <c r="E17" s="23">
        <f>E95</f>
        <v>14</v>
      </c>
      <c r="F17" s="23">
        <f>F95</f>
        <v>0</v>
      </c>
      <c r="G17" s="23"/>
      <c r="H17" s="23"/>
      <c r="I17" s="23"/>
      <c r="J17" s="23" t="str">
        <f>J95</f>
        <v/>
      </c>
      <c r="K17" s="175" t="str">
        <f>K95</f>
        <v>Equipamiento de las Instituciones de Seguridad Pública y Procuración de Justicia</v>
      </c>
      <c r="L17" s="176">
        <f>L95</f>
        <v>0</v>
      </c>
      <c r="M17" s="22"/>
      <c r="N17" s="3"/>
      <c r="O17" s="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8" ht="24">
      <c r="A18" s="23">
        <v>2025</v>
      </c>
      <c r="B18" s="23">
        <v>8300</v>
      </c>
      <c r="C18" s="23">
        <f>C96</f>
        <v>2</v>
      </c>
      <c r="D18" s="23">
        <f>D96</f>
        <v>5</v>
      </c>
      <c r="E18" s="23">
        <v>15</v>
      </c>
      <c r="F18" s="23"/>
      <c r="G18" s="23"/>
      <c r="H18" s="23"/>
      <c r="I18" s="23"/>
      <c r="J18" s="23"/>
      <c r="K18" s="175" t="str">
        <f>K287</f>
        <v>Infraestructura de las Instituciones de Seguridad Pública y Procuración de Justicia</v>
      </c>
      <c r="L18" s="176">
        <f>L287</f>
        <v>0</v>
      </c>
      <c r="M18" s="22"/>
      <c r="N18" s="3"/>
      <c r="O18" s="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8" ht="24">
      <c r="A19" s="23">
        <v>2025</v>
      </c>
      <c r="B19" s="23">
        <v>8300</v>
      </c>
      <c r="C19" s="23">
        <f>C293</f>
        <v>3</v>
      </c>
      <c r="D19" s="23"/>
      <c r="E19" s="23"/>
      <c r="F19" s="23"/>
      <c r="G19" s="23"/>
      <c r="H19" s="23"/>
      <c r="I19" s="23"/>
      <c r="J19" s="23"/>
      <c r="K19" s="177" t="str">
        <f>K293</f>
        <v>Fortalecimiento de las Capacidades de inteligencia e Investigación de los Estados</v>
      </c>
      <c r="L19" s="173">
        <f>L20</f>
        <v>0</v>
      </c>
      <c r="M19" s="22"/>
      <c r="N19" s="3"/>
      <c r="O19" s="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8" ht="24">
      <c r="A20" s="23">
        <v>2025</v>
      </c>
      <c r="B20" s="23">
        <v>8300</v>
      </c>
      <c r="C20" s="23">
        <f>C294</f>
        <v>3</v>
      </c>
      <c r="D20" s="23">
        <f>D294</f>
        <v>7</v>
      </c>
      <c r="E20" s="23"/>
      <c r="F20" s="23"/>
      <c r="G20" s="23"/>
      <c r="H20" s="23"/>
      <c r="I20" s="23"/>
      <c r="J20" s="23"/>
      <c r="K20" s="174" t="str">
        <f>K294</f>
        <v>Mejora de las Capacidades de Inteligencia Policial y Operativa</v>
      </c>
      <c r="L20" s="173">
        <f>L21+L22+L23</f>
        <v>0</v>
      </c>
      <c r="M20" s="22"/>
      <c r="N20" s="3"/>
      <c r="O20" s="3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8" ht="69.75">
      <c r="A21" s="23">
        <v>2025</v>
      </c>
      <c r="B21" s="23">
        <v>8300</v>
      </c>
      <c r="C21" s="23">
        <f>C295</f>
        <v>3</v>
      </c>
      <c r="D21" s="23">
        <f>D295</f>
        <v>7</v>
      </c>
      <c r="E21" s="23">
        <v>19</v>
      </c>
      <c r="F21" s="23"/>
      <c r="G21" s="23"/>
      <c r="H21" s="23"/>
      <c r="I21" s="23"/>
      <c r="J21" s="23"/>
      <c r="K21" s="175" t="str">
        <f>K295</f>
        <v>Adquisición, Mantenimiento o Actualización de Equipo e Infraestructura para las Unidades Especializadas en Inteligencia e Investigación en las Instituciones de Seguridad Pública y Procuración de Justicia</v>
      </c>
      <c r="L21" s="176">
        <f>L295</f>
        <v>0</v>
      </c>
      <c r="M21" s="22"/>
      <c r="N21" s="3"/>
      <c r="O21" s="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8" ht="24">
      <c r="A22" s="23">
        <v>2025</v>
      </c>
      <c r="B22" s="23">
        <v>8300</v>
      </c>
      <c r="C22" s="23">
        <f>C314</f>
        <v>3</v>
      </c>
      <c r="D22" s="23">
        <f>D314</f>
        <v>7</v>
      </c>
      <c r="E22" s="23">
        <f>E314</f>
        <v>20</v>
      </c>
      <c r="F22" s="23"/>
      <c r="G22" s="23"/>
      <c r="H22" s="23"/>
      <c r="I22" s="23"/>
      <c r="J22" s="23"/>
      <c r="K22" s="178" t="str">
        <f>K314</f>
        <v>Capacitación Especializada en Inteligencia, Investigación Policial y Criminalística</v>
      </c>
      <c r="L22" s="176">
        <f>L314</f>
        <v>0</v>
      </c>
      <c r="M22" s="22"/>
      <c r="N22" s="3"/>
      <c r="O22" s="3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8" ht="46.5">
      <c r="A23" s="23">
        <v>2025</v>
      </c>
      <c r="B23" s="23">
        <v>8300</v>
      </c>
      <c r="C23" s="23">
        <f>C319</f>
        <v>3</v>
      </c>
      <c r="D23" s="23">
        <f>D319</f>
        <v>7</v>
      </c>
      <c r="E23" s="23">
        <f>E319</f>
        <v>21</v>
      </c>
      <c r="F23" s="23"/>
      <c r="G23" s="23"/>
      <c r="H23" s="23"/>
      <c r="I23" s="23"/>
      <c r="J23" s="23"/>
      <c r="K23" s="175" t="str">
        <f>K319</f>
        <v>Capacitación en Operaciones Especiales y Alto Mando para integrantes de las Instituciones de Seguridad Pública y Procuración de Justicia</v>
      </c>
      <c r="L23" s="176">
        <f>L319</f>
        <v>0</v>
      </c>
      <c r="M23" s="22"/>
      <c r="N23" s="3"/>
      <c r="O23" s="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8" ht="24">
      <c r="A24" s="23">
        <v>2025</v>
      </c>
      <c r="B24" s="23">
        <v>8300</v>
      </c>
      <c r="C24" s="23">
        <v>4</v>
      </c>
      <c r="D24" s="23"/>
      <c r="E24" s="23"/>
      <c r="F24" s="23"/>
      <c r="G24" s="23"/>
      <c r="H24" s="23"/>
      <c r="I24" s="23"/>
      <c r="J24" s="23"/>
      <c r="K24" s="177" t="str">
        <f>K324</f>
        <v>Modernización y Estandarización de la Infraestructura Tecnologica para la Seguridad Pública</v>
      </c>
      <c r="L24" s="171">
        <f>L27+L25</f>
        <v>0</v>
      </c>
      <c r="M24" s="24"/>
      <c r="N24" s="22"/>
      <c r="O24" s="24"/>
      <c r="P24" s="2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24">
      <c r="A25" s="23">
        <v>2025</v>
      </c>
      <c r="B25" s="23">
        <v>8300</v>
      </c>
      <c r="C25" s="23">
        <v>4</v>
      </c>
      <c r="D25" s="23">
        <v>9</v>
      </c>
      <c r="E25" s="23"/>
      <c r="F25" s="23"/>
      <c r="G25" s="23"/>
      <c r="H25" s="23"/>
      <c r="I25" s="23"/>
      <c r="J25" s="23"/>
      <c r="K25" s="177" t="str">
        <f>K325</f>
        <v>Integración de la Red Nacional de Radiocomunicaciones</v>
      </c>
      <c r="L25" s="171">
        <f>L26</f>
        <v>0</v>
      </c>
      <c r="M25" s="24"/>
      <c r="N25" s="22"/>
      <c r="O25" s="24"/>
      <c r="P25" s="2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24">
      <c r="A26" s="23">
        <v>2025</v>
      </c>
      <c r="B26" s="23">
        <v>8300</v>
      </c>
      <c r="C26" s="23">
        <v>4</v>
      </c>
      <c r="D26" s="23">
        <v>9</v>
      </c>
      <c r="E26" s="23">
        <v>24</v>
      </c>
      <c r="F26" s="23"/>
      <c r="G26" s="23"/>
      <c r="H26" s="23"/>
      <c r="I26" s="23"/>
      <c r="J26" s="23"/>
      <c r="K26" s="180" t="str">
        <f>K326</f>
        <v>Mantenimiento y Expansión de la Red Nacional asegurando Cobertura y Conexión</v>
      </c>
      <c r="L26" s="181">
        <f>L326</f>
        <v>0</v>
      </c>
      <c r="M26" s="24"/>
      <c r="N26" s="22"/>
      <c r="O26" s="24"/>
      <c r="P26" s="2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24">
      <c r="A27" s="23">
        <v>2025</v>
      </c>
      <c r="B27" s="23">
        <v>8300</v>
      </c>
      <c r="C27" s="23">
        <v>4</v>
      </c>
      <c r="D27" s="168">
        <v>12</v>
      </c>
      <c r="E27" s="168"/>
      <c r="F27" s="168"/>
      <c r="G27" s="168"/>
      <c r="H27" s="168"/>
      <c r="I27" s="168"/>
      <c r="J27" s="168"/>
      <c r="K27" s="177" t="str">
        <f>K346</f>
        <v>Estandarización y Modernización de los Sistemas de Videovigilancia y Registro de Incidentes</v>
      </c>
      <c r="L27" s="171">
        <f>L28</f>
        <v>0</v>
      </c>
      <c r="M27" s="24"/>
      <c r="N27" s="22"/>
      <c r="O27" s="24"/>
      <c r="P27" s="2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24.75" thickBot="1">
      <c r="A28" s="170">
        <v>2025</v>
      </c>
      <c r="B28" s="170">
        <v>8300</v>
      </c>
      <c r="C28" s="170">
        <v>4</v>
      </c>
      <c r="D28" s="169">
        <v>12</v>
      </c>
      <c r="E28" s="169">
        <v>29</v>
      </c>
      <c r="F28" s="169"/>
      <c r="G28" s="169"/>
      <c r="H28" s="169"/>
      <c r="I28" s="169"/>
      <c r="J28" s="169"/>
      <c r="K28" s="179" t="str">
        <f>K347</f>
        <v>Interoperabilidad y Mejora Tecnológica</v>
      </c>
      <c r="L28" s="182">
        <f>L347</f>
        <v>0</v>
      </c>
      <c r="M28" s="24"/>
      <c r="N28" s="22"/>
      <c r="O28" s="24"/>
      <c r="P28" s="2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24.75" customHeight="1">
      <c r="A29" s="25"/>
      <c r="B29" s="4"/>
      <c r="C29" s="4"/>
      <c r="D29" s="4"/>
      <c r="E29" s="4"/>
      <c r="F29" s="4"/>
      <c r="G29" s="4"/>
      <c r="H29" s="4"/>
      <c r="I29" s="4"/>
      <c r="J29" s="26"/>
      <c r="K29" s="26"/>
      <c r="L29" s="27"/>
      <c r="M29" s="4"/>
      <c r="N29" s="28"/>
      <c r="O29" s="29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24.75" customHeight="1">
      <c r="A30" s="1" t="s">
        <v>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"/>
      <c r="O30" s="3"/>
      <c r="P30" s="3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24.75" customHeight="1">
      <c r="A31" s="1" t="s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"/>
      <c r="O31" s="3"/>
      <c r="P31" s="3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24.75" customHeight="1">
      <c r="A32" s="1" t="str">
        <f>A3</f>
        <v>ENTIDAD FEDERATIVA: CHIAPAS</v>
      </c>
      <c r="B32" s="3"/>
      <c r="C32" s="1"/>
      <c r="D32" s="1"/>
      <c r="E32" s="1"/>
      <c r="F32" s="1"/>
      <c r="G32" s="1"/>
      <c r="H32" s="1"/>
      <c r="I32" s="1"/>
      <c r="J32" s="1"/>
      <c r="K32" s="1" t="str">
        <f>K3</f>
        <v xml:space="preserve">MUNICIPIO: </v>
      </c>
      <c r="L32" s="1"/>
      <c r="M32" s="1"/>
      <c r="N32" s="2"/>
      <c r="O32" s="1"/>
      <c r="P32" s="1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24.75" customHeight="1">
      <c r="A33" s="1" t="s">
        <v>2</v>
      </c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1"/>
      <c r="P33" s="1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24.75" customHeight="1" thickBot="1">
      <c r="A34" s="3"/>
      <c r="B34" s="3"/>
      <c r="C34" s="1"/>
      <c r="D34" s="1"/>
      <c r="E34" s="1"/>
      <c r="F34" s="1"/>
      <c r="G34" s="1"/>
      <c r="H34" s="30"/>
      <c r="I34" s="30"/>
      <c r="J34" s="31"/>
      <c r="K34" s="10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8" ht="96.75" customHeight="1" thickBot="1">
      <c r="A35" s="249" t="s">
        <v>3</v>
      </c>
      <c r="B35" s="251" t="s">
        <v>4</v>
      </c>
      <c r="C35" s="251" t="s">
        <v>5</v>
      </c>
      <c r="D35" s="251" t="s">
        <v>6</v>
      </c>
      <c r="E35" s="251" t="s">
        <v>7</v>
      </c>
      <c r="F35" s="191" t="s">
        <v>13</v>
      </c>
      <c r="G35" s="251" t="s">
        <v>14</v>
      </c>
      <c r="H35" s="251" t="s">
        <v>15</v>
      </c>
      <c r="I35" s="251" t="s">
        <v>16</v>
      </c>
      <c r="J35" s="251" t="s">
        <v>17</v>
      </c>
      <c r="K35" s="256" t="s">
        <v>8</v>
      </c>
      <c r="L35" s="192" t="s">
        <v>9</v>
      </c>
      <c r="M35" s="259" t="s">
        <v>18</v>
      </c>
      <c r="N35" s="261" t="s">
        <v>19</v>
      </c>
      <c r="O35" s="252" t="s">
        <v>20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8" ht="100.5" customHeight="1" thickBot="1">
      <c r="A36" s="250"/>
      <c r="B36" s="248"/>
      <c r="C36" s="248"/>
      <c r="D36" s="248"/>
      <c r="E36" s="248"/>
      <c r="F36" s="16"/>
      <c r="G36" s="248"/>
      <c r="H36" s="248"/>
      <c r="I36" s="248"/>
      <c r="J36" s="248"/>
      <c r="K36" s="255"/>
      <c r="L36" s="32" t="s">
        <v>21</v>
      </c>
      <c r="M36" s="260"/>
      <c r="N36" s="262"/>
      <c r="O36" s="25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8" ht="24.75" customHeight="1">
      <c r="A37" s="193"/>
      <c r="B37" s="33"/>
      <c r="C37" s="33"/>
      <c r="D37" s="34"/>
      <c r="E37" s="34"/>
      <c r="F37" s="34"/>
      <c r="G37" s="34"/>
      <c r="H37" s="34"/>
      <c r="I37" s="34"/>
      <c r="J37" s="35"/>
      <c r="K37" s="190" t="s">
        <v>11</v>
      </c>
      <c r="L37" s="145">
        <f>SUM(L38+L93+L293+L324)</f>
        <v>0</v>
      </c>
      <c r="M37" s="36"/>
      <c r="N37" s="37"/>
      <c r="O37" s="194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8" ht="24">
      <c r="A38" s="195">
        <v>2025</v>
      </c>
      <c r="B38" s="38">
        <v>8300</v>
      </c>
      <c r="C38" s="38">
        <v>1</v>
      </c>
      <c r="D38" s="38"/>
      <c r="E38" s="38"/>
      <c r="F38" s="38"/>
      <c r="G38" s="38"/>
      <c r="H38" s="39"/>
      <c r="I38" s="40"/>
      <c r="J38" s="196"/>
      <c r="K38" s="41" t="s">
        <v>22</v>
      </c>
      <c r="L38" s="146">
        <f>SUM(L39)</f>
        <v>0</v>
      </c>
      <c r="M38" s="42"/>
      <c r="N38" s="43"/>
      <c r="O38" s="19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8" ht="24">
      <c r="A39" s="198">
        <v>2025</v>
      </c>
      <c r="B39" s="44">
        <v>8300</v>
      </c>
      <c r="C39" s="44">
        <v>1</v>
      </c>
      <c r="D39" s="44">
        <v>1</v>
      </c>
      <c r="E39" s="44"/>
      <c r="F39" s="44"/>
      <c r="G39" s="45"/>
      <c r="H39" s="44"/>
      <c r="I39" s="44"/>
      <c r="J39" s="46"/>
      <c r="K39" s="47" t="s">
        <v>23</v>
      </c>
      <c r="L39" s="147">
        <f>SUM(L40+L55+L73+L83)</f>
        <v>0</v>
      </c>
      <c r="M39" s="48" t="s">
        <v>24</v>
      </c>
      <c r="N39" s="49"/>
      <c r="O39" s="199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8" ht="24">
      <c r="A40" s="200">
        <v>2025</v>
      </c>
      <c r="B40" s="50">
        <v>8300</v>
      </c>
      <c r="C40" s="51">
        <v>1</v>
      </c>
      <c r="D40" s="51">
        <v>1</v>
      </c>
      <c r="E40" s="51">
        <v>1</v>
      </c>
      <c r="F40" s="51"/>
      <c r="G40" s="51"/>
      <c r="H40" s="51"/>
      <c r="I40" s="51"/>
      <c r="J40" s="52"/>
      <c r="K40" s="53" t="s">
        <v>25</v>
      </c>
      <c r="L40" s="148">
        <f>SUM(L41+L51)</f>
        <v>0</v>
      </c>
      <c r="M40" s="54"/>
      <c r="N40" s="55"/>
      <c r="O40" s="20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8" ht="24">
      <c r="A41" s="202">
        <v>2025</v>
      </c>
      <c r="B41" s="56">
        <v>8300</v>
      </c>
      <c r="C41" s="56">
        <v>1</v>
      </c>
      <c r="D41" s="56">
        <v>1</v>
      </c>
      <c r="E41" s="56">
        <v>1</v>
      </c>
      <c r="F41" s="56"/>
      <c r="G41" s="56">
        <v>1000</v>
      </c>
      <c r="H41" s="56"/>
      <c r="I41" s="56"/>
      <c r="J41" s="57" t="s">
        <v>24</v>
      </c>
      <c r="K41" s="58" t="s">
        <v>26</v>
      </c>
      <c r="L41" s="149">
        <f>SUM(L42+L45+L48)</f>
        <v>0</v>
      </c>
      <c r="M41" s="59"/>
      <c r="N41" s="60"/>
      <c r="O41" s="20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8" ht="24">
      <c r="A42" s="204">
        <v>2025</v>
      </c>
      <c r="B42" s="61">
        <v>8300</v>
      </c>
      <c r="C42" s="61">
        <v>1</v>
      </c>
      <c r="D42" s="61">
        <v>1</v>
      </c>
      <c r="E42" s="61">
        <v>1</v>
      </c>
      <c r="F42" s="62"/>
      <c r="G42" s="61">
        <v>1000</v>
      </c>
      <c r="H42" s="61">
        <v>1200</v>
      </c>
      <c r="I42" s="63"/>
      <c r="J42" s="64"/>
      <c r="K42" s="65" t="s">
        <v>27</v>
      </c>
      <c r="L42" s="150">
        <f>L43</f>
        <v>0</v>
      </c>
      <c r="M42" s="66"/>
      <c r="N42" s="67"/>
      <c r="O42" s="205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8" ht="24">
      <c r="A43" s="206">
        <v>2025</v>
      </c>
      <c r="B43" s="68">
        <v>8300</v>
      </c>
      <c r="C43" s="68">
        <v>1</v>
      </c>
      <c r="D43" s="68">
        <v>1</v>
      </c>
      <c r="E43" s="68">
        <v>1</v>
      </c>
      <c r="F43" s="69"/>
      <c r="G43" s="68">
        <v>1000</v>
      </c>
      <c r="H43" s="68">
        <v>1200</v>
      </c>
      <c r="I43" s="68">
        <v>122</v>
      </c>
      <c r="J43" s="70"/>
      <c r="K43" s="71" t="s">
        <v>28</v>
      </c>
      <c r="L43" s="151">
        <f>L44</f>
        <v>0</v>
      </c>
      <c r="M43" s="72"/>
      <c r="N43" s="73"/>
      <c r="O43" s="207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8" ht="24">
      <c r="A44" s="208">
        <v>2025</v>
      </c>
      <c r="B44" s="23">
        <v>8300</v>
      </c>
      <c r="C44" s="23">
        <v>1</v>
      </c>
      <c r="D44" s="23">
        <v>1</v>
      </c>
      <c r="E44" s="23">
        <v>1</v>
      </c>
      <c r="F44" s="16"/>
      <c r="G44" s="23">
        <v>1000</v>
      </c>
      <c r="H44" s="23">
        <v>1200</v>
      </c>
      <c r="I44" s="23">
        <v>122</v>
      </c>
      <c r="J44" s="74"/>
      <c r="K44" s="75" t="s">
        <v>28</v>
      </c>
      <c r="L44" s="152">
        <v>0</v>
      </c>
      <c r="M44" s="76" t="s">
        <v>43</v>
      </c>
      <c r="N44" s="77"/>
      <c r="O44" s="209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8" ht="24">
      <c r="A45" s="204">
        <v>2025</v>
      </c>
      <c r="B45" s="61">
        <v>8300</v>
      </c>
      <c r="C45" s="61">
        <v>1</v>
      </c>
      <c r="D45" s="61">
        <v>1</v>
      </c>
      <c r="E45" s="61">
        <v>1</v>
      </c>
      <c r="F45" s="62"/>
      <c r="G45" s="61">
        <v>1000</v>
      </c>
      <c r="H45" s="61">
        <v>1300</v>
      </c>
      <c r="I45" s="61"/>
      <c r="J45" s="79"/>
      <c r="K45" s="80" t="s">
        <v>29</v>
      </c>
      <c r="L45" s="153">
        <f>L46</f>
        <v>0</v>
      </c>
      <c r="M45" s="81"/>
      <c r="N45" s="82"/>
      <c r="O45" s="21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8" ht="24">
      <c r="A46" s="206">
        <v>2025</v>
      </c>
      <c r="B46" s="68">
        <v>8300</v>
      </c>
      <c r="C46" s="68">
        <v>1</v>
      </c>
      <c r="D46" s="68">
        <v>1</v>
      </c>
      <c r="E46" s="68">
        <v>1</v>
      </c>
      <c r="F46" s="69"/>
      <c r="G46" s="68">
        <v>1000</v>
      </c>
      <c r="H46" s="68">
        <v>1300</v>
      </c>
      <c r="I46" s="68">
        <v>132</v>
      </c>
      <c r="J46" s="70"/>
      <c r="K46" s="71" t="s">
        <v>30</v>
      </c>
      <c r="L46" s="151">
        <f>L47</f>
        <v>0</v>
      </c>
      <c r="M46" s="72"/>
      <c r="N46" s="73"/>
      <c r="O46" s="207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8" ht="24">
      <c r="A47" s="208">
        <v>2025</v>
      </c>
      <c r="B47" s="23">
        <v>8300</v>
      </c>
      <c r="C47" s="23">
        <v>1</v>
      </c>
      <c r="D47" s="23">
        <v>1</v>
      </c>
      <c r="E47" s="23">
        <v>1</v>
      </c>
      <c r="F47" s="16"/>
      <c r="G47" s="23">
        <v>1000</v>
      </c>
      <c r="H47" s="23">
        <v>1300</v>
      </c>
      <c r="I47" s="23">
        <v>132</v>
      </c>
      <c r="J47" s="74"/>
      <c r="K47" s="75" t="s">
        <v>31</v>
      </c>
      <c r="L47" s="152">
        <v>0</v>
      </c>
      <c r="M47" s="76" t="s">
        <v>43</v>
      </c>
      <c r="N47" s="77"/>
      <c r="O47" s="209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8" ht="24">
      <c r="A48" s="204">
        <v>2025</v>
      </c>
      <c r="B48" s="61">
        <v>8300</v>
      </c>
      <c r="C48" s="61">
        <v>1</v>
      </c>
      <c r="D48" s="61">
        <v>1</v>
      </c>
      <c r="E48" s="61">
        <v>1</v>
      </c>
      <c r="F48" s="62"/>
      <c r="G48" s="61">
        <v>1000</v>
      </c>
      <c r="H48" s="61">
        <v>1400</v>
      </c>
      <c r="I48" s="61"/>
      <c r="J48" s="79"/>
      <c r="K48" s="80" t="s">
        <v>32</v>
      </c>
      <c r="L48" s="153">
        <f>L49</f>
        <v>0</v>
      </c>
      <c r="M48" s="81"/>
      <c r="N48" s="82"/>
      <c r="O48" s="21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24">
      <c r="A49" s="206">
        <v>2025</v>
      </c>
      <c r="B49" s="68">
        <v>8300</v>
      </c>
      <c r="C49" s="68">
        <v>1</v>
      </c>
      <c r="D49" s="68">
        <v>1</v>
      </c>
      <c r="E49" s="68">
        <v>1</v>
      </c>
      <c r="F49" s="69"/>
      <c r="G49" s="68">
        <v>1000</v>
      </c>
      <c r="H49" s="68">
        <v>1400</v>
      </c>
      <c r="I49" s="68">
        <v>144</v>
      </c>
      <c r="J49" s="70"/>
      <c r="K49" s="71" t="s">
        <v>33</v>
      </c>
      <c r="L49" s="151">
        <f>L50</f>
        <v>0</v>
      </c>
      <c r="M49" s="72"/>
      <c r="N49" s="73"/>
      <c r="O49" s="207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24">
      <c r="A50" s="208">
        <v>2025</v>
      </c>
      <c r="B50" s="23">
        <v>8300</v>
      </c>
      <c r="C50" s="23">
        <v>1</v>
      </c>
      <c r="D50" s="23">
        <v>1</v>
      </c>
      <c r="E50" s="23">
        <v>1</v>
      </c>
      <c r="F50" s="16"/>
      <c r="G50" s="23">
        <v>1000</v>
      </c>
      <c r="H50" s="23">
        <v>1400</v>
      </c>
      <c r="I50" s="23">
        <v>144</v>
      </c>
      <c r="J50" s="74"/>
      <c r="K50" s="75" t="s">
        <v>34</v>
      </c>
      <c r="L50" s="152">
        <v>0</v>
      </c>
      <c r="M50" s="76" t="s">
        <v>43</v>
      </c>
      <c r="N50" s="77"/>
      <c r="O50" s="209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24">
      <c r="A51" s="211">
        <v>2025</v>
      </c>
      <c r="B51" s="83">
        <v>8300</v>
      </c>
      <c r="C51" s="83">
        <v>1</v>
      </c>
      <c r="D51" s="83">
        <v>1</v>
      </c>
      <c r="E51" s="83">
        <v>1</v>
      </c>
      <c r="F51" s="84"/>
      <c r="G51" s="83">
        <v>3000</v>
      </c>
      <c r="H51" s="83"/>
      <c r="I51" s="83"/>
      <c r="J51" s="85"/>
      <c r="K51" s="58" t="s">
        <v>35</v>
      </c>
      <c r="L51" s="154">
        <f>L52</f>
        <v>0</v>
      </c>
      <c r="M51" s="86"/>
      <c r="N51" s="87"/>
      <c r="O51" s="21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24">
      <c r="A52" s="204">
        <v>2025</v>
      </c>
      <c r="B52" s="61">
        <v>8300</v>
      </c>
      <c r="C52" s="61">
        <v>1</v>
      </c>
      <c r="D52" s="61">
        <v>1</v>
      </c>
      <c r="E52" s="61">
        <v>1</v>
      </c>
      <c r="F52" s="62"/>
      <c r="G52" s="61">
        <v>3000</v>
      </c>
      <c r="H52" s="61">
        <v>3900</v>
      </c>
      <c r="I52" s="61"/>
      <c r="J52" s="79"/>
      <c r="K52" s="80" t="s">
        <v>36</v>
      </c>
      <c r="L52" s="153">
        <f>L53</f>
        <v>0</v>
      </c>
      <c r="M52" s="81"/>
      <c r="N52" s="82"/>
      <c r="O52" s="21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24">
      <c r="A53" s="206">
        <v>2025</v>
      </c>
      <c r="B53" s="68">
        <v>8300</v>
      </c>
      <c r="C53" s="68">
        <v>1</v>
      </c>
      <c r="D53" s="68">
        <v>1</v>
      </c>
      <c r="E53" s="68">
        <v>1</v>
      </c>
      <c r="F53" s="69"/>
      <c r="G53" s="68">
        <v>3000</v>
      </c>
      <c r="H53" s="68">
        <v>3900</v>
      </c>
      <c r="I53" s="68">
        <v>398</v>
      </c>
      <c r="J53" s="70"/>
      <c r="K53" s="71" t="s">
        <v>37</v>
      </c>
      <c r="L53" s="151">
        <f>L54</f>
        <v>0</v>
      </c>
      <c r="M53" s="72"/>
      <c r="N53" s="73"/>
      <c r="O53" s="207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24">
      <c r="A54" s="208">
        <v>2025</v>
      </c>
      <c r="B54" s="23">
        <v>8300</v>
      </c>
      <c r="C54" s="23">
        <v>1</v>
      </c>
      <c r="D54" s="23">
        <v>1</v>
      </c>
      <c r="E54" s="23">
        <v>1</v>
      </c>
      <c r="F54" s="16"/>
      <c r="G54" s="23">
        <v>3000</v>
      </c>
      <c r="H54" s="23">
        <v>3900</v>
      </c>
      <c r="I54" s="23">
        <v>398</v>
      </c>
      <c r="J54" s="74"/>
      <c r="K54" s="88" t="s">
        <v>38</v>
      </c>
      <c r="L54" s="152">
        <v>0</v>
      </c>
      <c r="M54" s="76" t="s">
        <v>321</v>
      </c>
      <c r="N54" s="77"/>
      <c r="O54" s="209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48">
      <c r="A55" s="213">
        <v>2025</v>
      </c>
      <c r="B55" s="89">
        <v>8300</v>
      </c>
      <c r="C55" s="89">
        <v>1</v>
      </c>
      <c r="D55" s="89">
        <v>1</v>
      </c>
      <c r="E55" s="89">
        <v>2</v>
      </c>
      <c r="F55" s="89"/>
      <c r="G55" s="89"/>
      <c r="H55" s="90"/>
      <c r="I55" s="91"/>
      <c r="J55" s="92" t="s">
        <v>24</v>
      </c>
      <c r="K55" s="93" t="s">
        <v>39</v>
      </c>
      <c r="L55" s="155">
        <f>SUM(L56+L60+L66)</f>
        <v>0</v>
      </c>
      <c r="M55" s="95"/>
      <c r="N55" s="96"/>
      <c r="O55" s="214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4">
      <c r="A56" s="202">
        <v>2025</v>
      </c>
      <c r="B56" s="56">
        <v>8300</v>
      </c>
      <c r="C56" s="56">
        <v>1</v>
      </c>
      <c r="D56" s="56">
        <v>1</v>
      </c>
      <c r="E56" s="56">
        <v>2</v>
      </c>
      <c r="F56" s="56"/>
      <c r="G56" s="56">
        <v>1000</v>
      </c>
      <c r="H56" s="56"/>
      <c r="I56" s="56"/>
      <c r="J56" s="97" t="s">
        <v>24</v>
      </c>
      <c r="K56" s="58" t="s">
        <v>26</v>
      </c>
      <c r="L56" s="149">
        <f>L57</f>
        <v>0</v>
      </c>
      <c r="M56" s="59"/>
      <c r="N56" s="60"/>
      <c r="O56" s="20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4">
      <c r="A57" s="215">
        <v>2025</v>
      </c>
      <c r="B57" s="98">
        <v>8300</v>
      </c>
      <c r="C57" s="98">
        <v>1</v>
      </c>
      <c r="D57" s="98">
        <v>1</v>
      </c>
      <c r="E57" s="98">
        <v>2</v>
      </c>
      <c r="F57" s="98"/>
      <c r="G57" s="98">
        <v>1000</v>
      </c>
      <c r="H57" s="98">
        <v>1300</v>
      </c>
      <c r="I57" s="98"/>
      <c r="J57" s="99" t="s">
        <v>24</v>
      </c>
      <c r="K57" s="100" t="s">
        <v>40</v>
      </c>
      <c r="L57" s="156">
        <f>L58</f>
        <v>0</v>
      </c>
      <c r="M57" s="101"/>
      <c r="N57" s="102"/>
      <c r="O57" s="216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24">
      <c r="A58" s="217">
        <v>2025</v>
      </c>
      <c r="B58" s="103">
        <v>8300</v>
      </c>
      <c r="C58" s="103">
        <v>1</v>
      </c>
      <c r="D58" s="103">
        <v>1</v>
      </c>
      <c r="E58" s="103">
        <v>2</v>
      </c>
      <c r="F58" s="103"/>
      <c r="G58" s="103">
        <v>1000</v>
      </c>
      <c r="H58" s="103">
        <v>1300</v>
      </c>
      <c r="I58" s="103">
        <v>134</v>
      </c>
      <c r="J58" s="104" t="s">
        <v>24</v>
      </c>
      <c r="K58" s="105" t="s">
        <v>41</v>
      </c>
      <c r="L58" s="157">
        <f>L59</f>
        <v>0</v>
      </c>
      <c r="M58" s="106"/>
      <c r="N58" s="107"/>
      <c r="O58" s="218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4">
      <c r="A59" s="208">
        <v>2025</v>
      </c>
      <c r="B59" s="23">
        <v>8300</v>
      </c>
      <c r="C59" s="23">
        <v>1</v>
      </c>
      <c r="D59" s="23">
        <v>1</v>
      </c>
      <c r="E59" s="23">
        <v>2</v>
      </c>
      <c r="F59" s="23"/>
      <c r="G59" s="23">
        <v>1000</v>
      </c>
      <c r="H59" s="23">
        <v>1300</v>
      </c>
      <c r="I59" s="23">
        <v>134</v>
      </c>
      <c r="J59" s="109">
        <v>9</v>
      </c>
      <c r="K59" s="88" t="s">
        <v>42</v>
      </c>
      <c r="L59" s="152">
        <v>0</v>
      </c>
      <c r="M59" s="76" t="s">
        <v>43</v>
      </c>
      <c r="N59" s="110"/>
      <c r="O59" s="219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4">
      <c r="A60" s="202">
        <v>2025</v>
      </c>
      <c r="B60" s="56">
        <v>8300</v>
      </c>
      <c r="C60" s="56">
        <v>1</v>
      </c>
      <c r="D60" s="56">
        <v>1</v>
      </c>
      <c r="E60" s="56">
        <v>2</v>
      </c>
      <c r="F60" s="56"/>
      <c r="G60" s="56">
        <v>2000</v>
      </c>
      <c r="H60" s="56"/>
      <c r="I60" s="56"/>
      <c r="J60" s="97" t="s">
        <v>24</v>
      </c>
      <c r="K60" s="58" t="s">
        <v>44</v>
      </c>
      <c r="L60" s="149">
        <f>L61</f>
        <v>0</v>
      </c>
      <c r="M60" s="59"/>
      <c r="N60" s="60"/>
      <c r="O60" s="20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24">
      <c r="A61" s="215">
        <v>2025</v>
      </c>
      <c r="B61" s="98">
        <v>8300</v>
      </c>
      <c r="C61" s="98">
        <v>1</v>
      </c>
      <c r="D61" s="98">
        <v>1</v>
      </c>
      <c r="E61" s="98">
        <v>2</v>
      </c>
      <c r="F61" s="98"/>
      <c r="G61" s="98">
        <v>2000</v>
      </c>
      <c r="H61" s="98">
        <v>2700</v>
      </c>
      <c r="I61" s="98"/>
      <c r="J61" s="99" t="s">
        <v>24</v>
      </c>
      <c r="K61" s="100" t="s">
        <v>45</v>
      </c>
      <c r="L61" s="156">
        <f>L62+L64</f>
        <v>0</v>
      </c>
      <c r="M61" s="101"/>
      <c r="N61" s="102"/>
      <c r="O61" s="216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24">
      <c r="A62" s="217">
        <v>2025</v>
      </c>
      <c r="B62" s="103">
        <v>8300</v>
      </c>
      <c r="C62" s="103">
        <v>1</v>
      </c>
      <c r="D62" s="103">
        <v>1</v>
      </c>
      <c r="E62" s="103">
        <v>2</v>
      </c>
      <c r="F62" s="103"/>
      <c r="G62" s="103">
        <v>2000</v>
      </c>
      <c r="H62" s="103">
        <v>2700</v>
      </c>
      <c r="I62" s="103">
        <v>271</v>
      </c>
      <c r="J62" s="104" t="s">
        <v>24</v>
      </c>
      <c r="K62" s="105" t="s">
        <v>46</v>
      </c>
      <c r="L62" s="157">
        <f>L63</f>
        <v>0</v>
      </c>
      <c r="M62" s="106"/>
      <c r="N62" s="107"/>
      <c r="O62" s="218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24">
      <c r="A63" s="208">
        <v>2025</v>
      </c>
      <c r="B63" s="23">
        <v>8300</v>
      </c>
      <c r="C63" s="23">
        <v>1</v>
      </c>
      <c r="D63" s="23">
        <v>1</v>
      </c>
      <c r="E63" s="23">
        <v>2</v>
      </c>
      <c r="F63" s="23"/>
      <c r="G63" s="23">
        <v>2000</v>
      </c>
      <c r="H63" s="23">
        <v>2700</v>
      </c>
      <c r="I63" s="23">
        <v>271</v>
      </c>
      <c r="J63" s="111">
        <v>152</v>
      </c>
      <c r="K63" s="88" t="s">
        <v>46</v>
      </c>
      <c r="L63" s="152">
        <v>0</v>
      </c>
      <c r="M63" s="76" t="s">
        <v>47</v>
      </c>
      <c r="N63" s="110"/>
      <c r="O63" s="219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24">
      <c r="A64" s="217">
        <v>2025</v>
      </c>
      <c r="B64" s="103">
        <v>8300</v>
      </c>
      <c r="C64" s="103">
        <v>1</v>
      </c>
      <c r="D64" s="103">
        <v>1</v>
      </c>
      <c r="E64" s="103">
        <v>2</v>
      </c>
      <c r="F64" s="103"/>
      <c r="G64" s="103">
        <v>2000</v>
      </c>
      <c r="H64" s="103">
        <v>2700</v>
      </c>
      <c r="I64" s="103">
        <v>272</v>
      </c>
      <c r="J64" s="104" t="s">
        <v>24</v>
      </c>
      <c r="K64" s="105" t="s">
        <v>48</v>
      </c>
      <c r="L64" s="157">
        <f>L65</f>
        <v>0</v>
      </c>
      <c r="M64" s="106"/>
      <c r="N64" s="107"/>
      <c r="O64" s="218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24">
      <c r="A65" s="208">
        <v>2025</v>
      </c>
      <c r="B65" s="23">
        <v>8300</v>
      </c>
      <c r="C65" s="23">
        <v>1</v>
      </c>
      <c r="D65" s="23">
        <v>1</v>
      </c>
      <c r="E65" s="23">
        <v>2</v>
      </c>
      <c r="F65" s="23"/>
      <c r="G65" s="23">
        <v>2000</v>
      </c>
      <c r="H65" s="23">
        <v>2700</v>
      </c>
      <c r="I65" s="23">
        <v>272</v>
      </c>
      <c r="J65" s="111">
        <v>119</v>
      </c>
      <c r="K65" s="88" t="s">
        <v>49</v>
      </c>
      <c r="L65" s="152">
        <v>0</v>
      </c>
      <c r="M65" s="76" t="s">
        <v>47</v>
      </c>
      <c r="N65" s="110"/>
      <c r="O65" s="219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24">
      <c r="A66" s="202">
        <v>2025</v>
      </c>
      <c r="B66" s="56">
        <v>8300</v>
      </c>
      <c r="C66" s="56">
        <v>1</v>
      </c>
      <c r="D66" s="56">
        <v>1</v>
      </c>
      <c r="E66" s="56">
        <v>2</v>
      </c>
      <c r="F66" s="56"/>
      <c r="G66" s="56">
        <v>3000</v>
      </c>
      <c r="H66" s="56"/>
      <c r="I66" s="56"/>
      <c r="J66" s="97" t="s">
        <v>24</v>
      </c>
      <c r="K66" s="58" t="s">
        <v>35</v>
      </c>
      <c r="L66" s="149">
        <f>L67</f>
        <v>0</v>
      </c>
      <c r="M66" s="59"/>
      <c r="N66" s="60"/>
      <c r="O66" s="20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24">
      <c r="A67" s="215">
        <v>2025</v>
      </c>
      <c r="B67" s="98">
        <v>8300</v>
      </c>
      <c r="C67" s="98">
        <v>1</v>
      </c>
      <c r="D67" s="98">
        <v>1</v>
      </c>
      <c r="E67" s="98">
        <v>2</v>
      </c>
      <c r="F67" s="98"/>
      <c r="G67" s="98">
        <v>3000</v>
      </c>
      <c r="H67" s="98">
        <v>3300</v>
      </c>
      <c r="I67" s="98"/>
      <c r="J67" s="99" t="s">
        <v>24</v>
      </c>
      <c r="K67" s="112" t="s">
        <v>50</v>
      </c>
      <c r="L67" s="156">
        <f>L68</f>
        <v>0</v>
      </c>
      <c r="M67" s="101"/>
      <c r="N67" s="102"/>
      <c r="O67" s="216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24">
      <c r="A68" s="217">
        <v>2025</v>
      </c>
      <c r="B68" s="103">
        <v>8300</v>
      </c>
      <c r="C68" s="103">
        <v>1</v>
      </c>
      <c r="D68" s="103">
        <v>1</v>
      </c>
      <c r="E68" s="103">
        <v>2</v>
      </c>
      <c r="F68" s="103"/>
      <c r="G68" s="103">
        <v>3000</v>
      </c>
      <c r="H68" s="103">
        <v>3300</v>
      </c>
      <c r="I68" s="103">
        <v>339</v>
      </c>
      <c r="J68" s="104" t="s">
        <v>24</v>
      </c>
      <c r="K68" s="105" t="s">
        <v>51</v>
      </c>
      <c r="L68" s="157">
        <f>SUM(L69:L72)</f>
        <v>0</v>
      </c>
      <c r="M68" s="106"/>
      <c r="N68" s="107"/>
      <c r="O68" s="218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24">
      <c r="A69" s="208">
        <v>2025</v>
      </c>
      <c r="B69" s="23">
        <v>8300</v>
      </c>
      <c r="C69" s="23">
        <v>1</v>
      </c>
      <c r="D69" s="23">
        <v>1</v>
      </c>
      <c r="E69" s="23">
        <v>2</v>
      </c>
      <c r="F69" s="23"/>
      <c r="G69" s="23">
        <v>3000</v>
      </c>
      <c r="H69" s="23">
        <v>3300</v>
      </c>
      <c r="I69" s="23">
        <v>339</v>
      </c>
      <c r="J69" s="111">
        <v>4</v>
      </c>
      <c r="K69" s="88" t="s">
        <v>52</v>
      </c>
      <c r="L69" s="152">
        <v>0</v>
      </c>
      <c r="M69" s="76" t="s">
        <v>53</v>
      </c>
      <c r="N69" s="110"/>
      <c r="O69" s="219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46.5">
      <c r="A70" s="208">
        <v>2025</v>
      </c>
      <c r="B70" s="23">
        <v>8300</v>
      </c>
      <c r="C70" s="23">
        <v>1</v>
      </c>
      <c r="D70" s="23">
        <v>1</v>
      </c>
      <c r="E70" s="23">
        <v>2</v>
      </c>
      <c r="F70" s="23"/>
      <c r="G70" s="23">
        <v>3000</v>
      </c>
      <c r="H70" s="23">
        <v>3300</v>
      </c>
      <c r="I70" s="23">
        <v>339</v>
      </c>
      <c r="J70" s="111">
        <v>137</v>
      </c>
      <c r="K70" s="88" t="s">
        <v>54</v>
      </c>
      <c r="L70" s="152">
        <v>0</v>
      </c>
      <c r="M70" s="76" t="s">
        <v>53</v>
      </c>
      <c r="N70" s="110"/>
      <c r="O70" s="219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46.5">
      <c r="A71" s="208">
        <v>2025</v>
      </c>
      <c r="B71" s="23">
        <v>8300</v>
      </c>
      <c r="C71" s="23">
        <v>1</v>
      </c>
      <c r="D71" s="23">
        <v>1</v>
      </c>
      <c r="E71" s="23">
        <v>2</v>
      </c>
      <c r="F71" s="23"/>
      <c r="G71" s="23">
        <v>3000</v>
      </c>
      <c r="H71" s="23">
        <v>3300</v>
      </c>
      <c r="I71" s="23">
        <v>339</v>
      </c>
      <c r="J71" s="111">
        <v>136</v>
      </c>
      <c r="K71" s="88" t="s">
        <v>55</v>
      </c>
      <c r="L71" s="152">
        <v>0</v>
      </c>
      <c r="M71" s="76" t="s">
        <v>53</v>
      </c>
      <c r="N71" s="110"/>
      <c r="O71" s="219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46.5">
      <c r="A72" s="208">
        <v>2025</v>
      </c>
      <c r="B72" s="23">
        <v>8300</v>
      </c>
      <c r="C72" s="23">
        <v>1</v>
      </c>
      <c r="D72" s="23">
        <v>1</v>
      </c>
      <c r="E72" s="23">
        <v>2</v>
      </c>
      <c r="F72" s="23"/>
      <c r="G72" s="23">
        <v>3000</v>
      </c>
      <c r="H72" s="23">
        <v>3300</v>
      </c>
      <c r="I72" s="23">
        <v>339</v>
      </c>
      <c r="J72" s="111">
        <v>135</v>
      </c>
      <c r="K72" s="88" t="s">
        <v>56</v>
      </c>
      <c r="L72" s="152">
        <v>0</v>
      </c>
      <c r="M72" s="76" t="s">
        <v>53</v>
      </c>
      <c r="N72" s="110"/>
      <c r="O72" s="219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24">
      <c r="A73" s="213">
        <v>2025</v>
      </c>
      <c r="B73" s="89">
        <v>8300</v>
      </c>
      <c r="C73" s="89">
        <v>1</v>
      </c>
      <c r="D73" s="89">
        <v>1</v>
      </c>
      <c r="E73" s="89">
        <v>3</v>
      </c>
      <c r="F73" s="89"/>
      <c r="G73" s="89"/>
      <c r="H73" s="89"/>
      <c r="I73" s="91"/>
      <c r="J73" s="92" t="s">
        <v>24</v>
      </c>
      <c r="K73" s="113" t="s">
        <v>57</v>
      </c>
      <c r="L73" s="155">
        <f>SUM(L74)</f>
        <v>0</v>
      </c>
      <c r="M73" s="95"/>
      <c r="N73" s="96"/>
      <c r="O73" s="214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24">
      <c r="A74" s="202">
        <v>2025</v>
      </c>
      <c r="B74" s="56">
        <v>8300</v>
      </c>
      <c r="C74" s="56">
        <v>1</v>
      </c>
      <c r="D74" s="56">
        <v>1</v>
      </c>
      <c r="E74" s="56">
        <v>3</v>
      </c>
      <c r="F74" s="56"/>
      <c r="G74" s="56">
        <v>3000</v>
      </c>
      <c r="H74" s="56"/>
      <c r="I74" s="56"/>
      <c r="J74" s="97" t="s">
        <v>24</v>
      </c>
      <c r="K74" s="58" t="s">
        <v>35</v>
      </c>
      <c r="L74" s="149">
        <f>L75</f>
        <v>0</v>
      </c>
      <c r="M74" s="59"/>
      <c r="N74" s="60"/>
      <c r="O74" s="20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24">
      <c r="A75" s="215">
        <v>2025</v>
      </c>
      <c r="B75" s="98">
        <v>8300</v>
      </c>
      <c r="C75" s="98">
        <v>1</v>
      </c>
      <c r="D75" s="98">
        <v>1</v>
      </c>
      <c r="E75" s="98">
        <v>3</v>
      </c>
      <c r="F75" s="98"/>
      <c r="G75" s="98">
        <v>3000</v>
      </c>
      <c r="H75" s="98">
        <v>3300</v>
      </c>
      <c r="I75" s="98"/>
      <c r="J75" s="99"/>
      <c r="K75" s="100" t="s">
        <v>50</v>
      </c>
      <c r="L75" s="156">
        <f>L76+L80</f>
        <v>0</v>
      </c>
      <c r="M75" s="101"/>
      <c r="N75" s="102"/>
      <c r="O75" s="216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24">
      <c r="A76" s="217">
        <v>2025</v>
      </c>
      <c r="B76" s="103">
        <v>8300</v>
      </c>
      <c r="C76" s="103">
        <v>1</v>
      </c>
      <c r="D76" s="103">
        <v>1</v>
      </c>
      <c r="E76" s="103">
        <v>3</v>
      </c>
      <c r="F76" s="103"/>
      <c r="G76" s="103">
        <v>3000</v>
      </c>
      <c r="H76" s="103">
        <v>3300</v>
      </c>
      <c r="I76" s="103">
        <v>334</v>
      </c>
      <c r="J76" s="114" t="s">
        <v>24</v>
      </c>
      <c r="K76" s="105" t="s">
        <v>58</v>
      </c>
      <c r="L76" s="157">
        <f>SUM(L77:L79)</f>
        <v>0</v>
      </c>
      <c r="M76" s="106"/>
      <c r="N76" s="107"/>
      <c r="O76" s="218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24">
      <c r="A77" s="208">
        <v>2025</v>
      </c>
      <c r="B77" s="23">
        <v>8300</v>
      </c>
      <c r="C77" s="23">
        <v>1</v>
      </c>
      <c r="D77" s="23">
        <v>1</v>
      </c>
      <c r="E77" s="23">
        <v>3</v>
      </c>
      <c r="F77" s="23"/>
      <c r="G77" s="23">
        <v>3000</v>
      </c>
      <c r="H77" s="23">
        <v>3300</v>
      </c>
      <c r="I77" s="23">
        <v>334</v>
      </c>
      <c r="J77" s="111">
        <v>56</v>
      </c>
      <c r="K77" s="88" t="s">
        <v>59</v>
      </c>
      <c r="L77" s="152">
        <v>0</v>
      </c>
      <c r="M77" s="76" t="s">
        <v>53</v>
      </c>
      <c r="N77" s="110"/>
      <c r="O77" s="219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24">
      <c r="A78" s="208">
        <v>2025</v>
      </c>
      <c r="B78" s="23">
        <v>8300</v>
      </c>
      <c r="C78" s="23">
        <v>1</v>
      </c>
      <c r="D78" s="23">
        <v>1</v>
      </c>
      <c r="E78" s="23">
        <v>3</v>
      </c>
      <c r="F78" s="23"/>
      <c r="G78" s="23">
        <v>3000</v>
      </c>
      <c r="H78" s="23">
        <v>3300</v>
      </c>
      <c r="I78" s="23">
        <v>334</v>
      </c>
      <c r="J78" s="111">
        <v>55</v>
      </c>
      <c r="K78" s="88" t="s">
        <v>60</v>
      </c>
      <c r="L78" s="152">
        <v>0</v>
      </c>
      <c r="M78" s="76" t="s">
        <v>53</v>
      </c>
      <c r="N78" s="110"/>
      <c r="O78" s="219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24">
      <c r="A79" s="208">
        <v>2025</v>
      </c>
      <c r="B79" s="23">
        <v>8300</v>
      </c>
      <c r="C79" s="23">
        <v>1</v>
      </c>
      <c r="D79" s="23">
        <v>1</v>
      </c>
      <c r="E79" s="23">
        <v>3</v>
      </c>
      <c r="F79" s="23"/>
      <c r="G79" s="23">
        <v>3000</v>
      </c>
      <c r="H79" s="23">
        <v>3300</v>
      </c>
      <c r="I79" s="23">
        <v>334</v>
      </c>
      <c r="J79" s="111">
        <v>52</v>
      </c>
      <c r="K79" s="88" t="s">
        <v>61</v>
      </c>
      <c r="L79" s="152">
        <v>0</v>
      </c>
      <c r="M79" s="76" t="s">
        <v>53</v>
      </c>
      <c r="N79" s="110"/>
      <c r="O79" s="219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24">
      <c r="A80" s="217">
        <v>2025</v>
      </c>
      <c r="B80" s="103">
        <v>8300</v>
      </c>
      <c r="C80" s="103">
        <v>1</v>
      </c>
      <c r="D80" s="103">
        <v>1</v>
      </c>
      <c r="E80" s="103">
        <v>3</v>
      </c>
      <c r="F80" s="103"/>
      <c r="G80" s="103">
        <v>3000</v>
      </c>
      <c r="H80" s="103">
        <v>3300</v>
      </c>
      <c r="I80" s="103">
        <v>339</v>
      </c>
      <c r="J80" s="104" t="s">
        <v>24</v>
      </c>
      <c r="K80" s="105" t="s">
        <v>51</v>
      </c>
      <c r="L80" s="157">
        <f>SUM(L81:L82)</f>
        <v>0</v>
      </c>
      <c r="M80" s="115"/>
      <c r="N80" s="116"/>
      <c r="O80" s="22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46.5">
      <c r="A81" s="208">
        <v>2025</v>
      </c>
      <c r="B81" s="23">
        <v>8300</v>
      </c>
      <c r="C81" s="23">
        <v>1</v>
      </c>
      <c r="D81" s="23">
        <v>1</v>
      </c>
      <c r="E81" s="23">
        <v>3</v>
      </c>
      <c r="F81" s="23"/>
      <c r="G81" s="23">
        <v>3000</v>
      </c>
      <c r="H81" s="23">
        <v>3300</v>
      </c>
      <c r="I81" s="23">
        <v>339</v>
      </c>
      <c r="J81" s="111">
        <v>139</v>
      </c>
      <c r="K81" s="88" t="s">
        <v>62</v>
      </c>
      <c r="L81" s="152">
        <v>0</v>
      </c>
      <c r="M81" s="76" t="s">
        <v>63</v>
      </c>
      <c r="N81" s="110"/>
      <c r="O81" s="219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46.5">
      <c r="A82" s="208">
        <v>2025</v>
      </c>
      <c r="B82" s="23">
        <v>8300</v>
      </c>
      <c r="C82" s="23">
        <v>1</v>
      </c>
      <c r="D82" s="23">
        <v>1</v>
      </c>
      <c r="E82" s="23">
        <v>3</v>
      </c>
      <c r="F82" s="23"/>
      <c r="G82" s="23">
        <v>3000</v>
      </c>
      <c r="H82" s="23">
        <v>3300</v>
      </c>
      <c r="I82" s="23">
        <v>339</v>
      </c>
      <c r="J82" s="111">
        <v>138</v>
      </c>
      <c r="K82" s="88" t="s">
        <v>64</v>
      </c>
      <c r="L82" s="152">
        <v>0</v>
      </c>
      <c r="M82" s="76" t="s">
        <v>63</v>
      </c>
      <c r="N82" s="110"/>
      <c r="O82" s="219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s="189" customFormat="1" ht="48">
      <c r="A83" s="221">
        <v>2025</v>
      </c>
      <c r="B83" s="183">
        <v>8300</v>
      </c>
      <c r="C83" s="183">
        <v>1</v>
      </c>
      <c r="D83" s="183">
        <v>1</v>
      </c>
      <c r="E83" s="183">
        <v>4</v>
      </c>
      <c r="F83" s="183"/>
      <c r="G83" s="183"/>
      <c r="H83" s="183"/>
      <c r="I83" s="184"/>
      <c r="J83" s="185" t="s">
        <v>24</v>
      </c>
      <c r="K83" s="93" t="s">
        <v>65</v>
      </c>
      <c r="L83" s="162">
        <f>+L84+L89</f>
        <v>0</v>
      </c>
      <c r="M83" s="186"/>
      <c r="N83" s="187"/>
      <c r="O83" s="222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</row>
    <row r="84" spans="1:27" ht="24">
      <c r="A84" s="202">
        <v>2025</v>
      </c>
      <c r="B84" s="56">
        <v>8300</v>
      </c>
      <c r="C84" s="56">
        <v>1</v>
      </c>
      <c r="D84" s="56">
        <v>1</v>
      </c>
      <c r="E84" s="56">
        <v>4</v>
      </c>
      <c r="F84" s="56"/>
      <c r="G84" s="56">
        <v>2000</v>
      </c>
      <c r="H84" s="56"/>
      <c r="I84" s="56"/>
      <c r="J84" s="117"/>
      <c r="K84" s="58" t="s">
        <v>66</v>
      </c>
      <c r="L84" s="149">
        <f>L85</f>
        <v>0</v>
      </c>
      <c r="M84" s="59"/>
      <c r="N84" s="60"/>
      <c r="O84" s="20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24">
      <c r="A85" s="215">
        <v>2025</v>
      </c>
      <c r="B85" s="98">
        <v>8300</v>
      </c>
      <c r="C85" s="98">
        <v>1</v>
      </c>
      <c r="D85" s="98">
        <v>1</v>
      </c>
      <c r="E85" s="98">
        <v>4</v>
      </c>
      <c r="F85" s="98"/>
      <c r="G85" s="98">
        <v>2000</v>
      </c>
      <c r="H85" s="98">
        <v>2900</v>
      </c>
      <c r="I85" s="98"/>
      <c r="J85" s="99" t="s">
        <v>24</v>
      </c>
      <c r="K85" s="100" t="s">
        <v>67</v>
      </c>
      <c r="L85" s="156">
        <f>+L86</f>
        <v>0</v>
      </c>
      <c r="M85" s="101"/>
      <c r="N85" s="102"/>
      <c r="O85" s="216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24">
      <c r="A86" s="217">
        <v>2025</v>
      </c>
      <c r="B86" s="103">
        <v>8300</v>
      </c>
      <c r="C86" s="103">
        <v>1</v>
      </c>
      <c r="D86" s="103">
        <v>1</v>
      </c>
      <c r="E86" s="103">
        <v>4</v>
      </c>
      <c r="F86" s="103"/>
      <c r="G86" s="103">
        <v>2000</v>
      </c>
      <c r="H86" s="103">
        <v>2900</v>
      </c>
      <c r="I86" s="103">
        <v>297</v>
      </c>
      <c r="J86" s="104"/>
      <c r="K86" s="105" t="s">
        <v>68</v>
      </c>
      <c r="L86" s="157">
        <f>SUM(L87:L88)</f>
        <v>0</v>
      </c>
      <c r="M86" s="106"/>
      <c r="N86" s="107"/>
      <c r="O86" s="218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24">
      <c r="A87" s="208">
        <v>2025</v>
      </c>
      <c r="B87" s="23">
        <v>8300</v>
      </c>
      <c r="C87" s="23">
        <v>1</v>
      </c>
      <c r="D87" s="23">
        <v>1</v>
      </c>
      <c r="E87" s="23">
        <v>4</v>
      </c>
      <c r="F87" s="23"/>
      <c r="G87" s="23">
        <v>2000</v>
      </c>
      <c r="H87" s="23">
        <v>2900</v>
      </c>
      <c r="I87" s="23">
        <v>297</v>
      </c>
      <c r="J87" s="111">
        <v>88</v>
      </c>
      <c r="K87" s="88" t="s">
        <v>69</v>
      </c>
      <c r="L87" s="152">
        <v>0</v>
      </c>
      <c r="M87" s="76" t="s">
        <v>70</v>
      </c>
      <c r="N87" s="110"/>
      <c r="O87" s="219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24">
      <c r="A88" s="208">
        <v>2025</v>
      </c>
      <c r="B88" s="23">
        <v>8300</v>
      </c>
      <c r="C88" s="23">
        <v>1</v>
      </c>
      <c r="D88" s="23">
        <v>1</v>
      </c>
      <c r="E88" s="23">
        <v>4</v>
      </c>
      <c r="F88" s="23"/>
      <c r="G88" s="23">
        <v>2000</v>
      </c>
      <c r="H88" s="23">
        <v>2900</v>
      </c>
      <c r="I88" s="23">
        <v>297</v>
      </c>
      <c r="J88" s="111">
        <v>47</v>
      </c>
      <c r="K88" s="88" t="s">
        <v>71</v>
      </c>
      <c r="L88" s="152">
        <v>0</v>
      </c>
      <c r="M88" s="76" t="s">
        <v>47</v>
      </c>
      <c r="N88" s="110"/>
      <c r="O88" s="219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24">
      <c r="A89" s="202">
        <v>2025</v>
      </c>
      <c r="B89" s="56">
        <v>8300</v>
      </c>
      <c r="C89" s="56">
        <v>1</v>
      </c>
      <c r="D89" s="56">
        <v>1</v>
      </c>
      <c r="E89" s="56">
        <v>4</v>
      </c>
      <c r="F89" s="56"/>
      <c r="G89" s="56">
        <v>3000</v>
      </c>
      <c r="H89" s="56"/>
      <c r="I89" s="56"/>
      <c r="J89" s="117"/>
      <c r="K89" s="58" t="s">
        <v>35</v>
      </c>
      <c r="L89" s="149">
        <f>L90</f>
        <v>0</v>
      </c>
      <c r="M89" s="59"/>
      <c r="N89" s="60"/>
      <c r="O89" s="20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24">
      <c r="A90" s="215">
        <v>2025</v>
      </c>
      <c r="B90" s="98">
        <v>8300</v>
      </c>
      <c r="C90" s="98">
        <v>1</v>
      </c>
      <c r="D90" s="98">
        <v>1</v>
      </c>
      <c r="E90" s="98">
        <v>4</v>
      </c>
      <c r="F90" s="98"/>
      <c r="G90" s="98">
        <v>3000</v>
      </c>
      <c r="H90" s="98">
        <v>3500</v>
      </c>
      <c r="I90" s="98"/>
      <c r="J90" s="99" t="s">
        <v>24</v>
      </c>
      <c r="K90" s="100" t="s">
        <v>72</v>
      </c>
      <c r="L90" s="156">
        <f>L91</f>
        <v>0</v>
      </c>
      <c r="M90" s="101"/>
      <c r="N90" s="102"/>
      <c r="O90" s="216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24">
      <c r="A91" s="217">
        <v>2025</v>
      </c>
      <c r="B91" s="103">
        <v>8300</v>
      </c>
      <c r="C91" s="103">
        <v>1</v>
      </c>
      <c r="D91" s="103">
        <v>1</v>
      </c>
      <c r="E91" s="103">
        <v>4</v>
      </c>
      <c r="F91" s="103"/>
      <c r="G91" s="103">
        <v>3000</v>
      </c>
      <c r="H91" s="103">
        <v>3500</v>
      </c>
      <c r="I91" s="103">
        <v>356</v>
      </c>
      <c r="J91" s="104"/>
      <c r="K91" s="105" t="s">
        <v>73</v>
      </c>
      <c r="L91" s="157">
        <f>L92</f>
        <v>0</v>
      </c>
      <c r="M91" s="106"/>
      <c r="N91" s="118"/>
      <c r="O91" s="22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24">
      <c r="A92" s="208">
        <v>2025</v>
      </c>
      <c r="B92" s="23">
        <v>8300</v>
      </c>
      <c r="C92" s="23">
        <v>1</v>
      </c>
      <c r="D92" s="23">
        <v>1</v>
      </c>
      <c r="E92" s="23">
        <v>4</v>
      </c>
      <c r="F92" s="23"/>
      <c r="G92" s="23">
        <v>3000</v>
      </c>
      <c r="H92" s="23">
        <v>3500</v>
      </c>
      <c r="I92" s="23">
        <v>356</v>
      </c>
      <c r="J92" s="111">
        <v>122</v>
      </c>
      <c r="K92" s="88" t="s">
        <v>73</v>
      </c>
      <c r="L92" s="152">
        <v>0</v>
      </c>
      <c r="M92" s="76" t="s">
        <v>53</v>
      </c>
      <c r="N92" s="110"/>
      <c r="O92" s="219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24">
      <c r="A93" s="195">
        <v>2025</v>
      </c>
      <c r="B93" s="38">
        <v>8300</v>
      </c>
      <c r="C93" s="38">
        <v>2</v>
      </c>
      <c r="D93" s="38"/>
      <c r="E93" s="38"/>
      <c r="F93" s="38"/>
      <c r="G93" s="38"/>
      <c r="H93" s="38"/>
      <c r="I93" s="40"/>
      <c r="J93" s="119"/>
      <c r="K93" s="41" t="s">
        <v>74</v>
      </c>
      <c r="L93" s="146">
        <f>L94</f>
        <v>0</v>
      </c>
      <c r="M93" s="42"/>
      <c r="N93" s="43"/>
      <c r="O93" s="197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48">
      <c r="A94" s="198">
        <v>2025</v>
      </c>
      <c r="B94" s="44">
        <v>8300</v>
      </c>
      <c r="C94" s="44">
        <v>2</v>
      </c>
      <c r="D94" s="44">
        <v>5</v>
      </c>
      <c r="E94" s="44"/>
      <c r="F94" s="44"/>
      <c r="G94" s="44"/>
      <c r="H94" s="44"/>
      <c r="I94" s="44"/>
      <c r="J94" s="46"/>
      <c r="K94" s="47" t="s">
        <v>75</v>
      </c>
      <c r="L94" s="147">
        <f>L95+L287</f>
        <v>0</v>
      </c>
      <c r="M94" s="48" t="s">
        <v>24</v>
      </c>
      <c r="N94" s="49"/>
      <c r="O94" s="199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24">
      <c r="A95" s="213">
        <v>2025</v>
      </c>
      <c r="B95" s="89">
        <v>8300</v>
      </c>
      <c r="C95" s="89">
        <v>2</v>
      </c>
      <c r="D95" s="89">
        <v>5</v>
      </c>
      <c r="E95" s="89">
        <v>14</v>
      </c>
      <c r="F95" s="89"/>
      <c r="G95" s="89"/>
      <c r="H95" s="89"/>
      <c r="I95" s="91"/>
      <c r="J95" s="92" t="s">
        <v>24</v>
      </c>
      <c r="K95" s="93" t="s">
        <v>76</v>
      </c>
      <c r="L95" s="155">
        <f>L96+L197+L213</f>
        <v>0</v>
      </c>
      <c r="M95" s="95"/>
      <c r="N95" s="94"/>
      <c r="O95" s="224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24">
      <c r="A96" s="202">
        <v>2025</v>
      </c>
      <c r="B96" s="56">
        <v>8300</v>
      </c>
      <c r="C96" s="56">
        <v>2</v>
      </c>
      <c r="D96" s="56">
        <v>5</v>
      </c>
      <c r="E96" s="56">
        <v>14</v>
      </c>
      <c r="F96" s="56"/>
      <c r="G96" s="56">
        <v>2000</v>
      </c>
      <c r="H96" s="56"/>
      <c r="I96" s="56"/>
      <c r="J96" s="97" t="s">
        <v>24</v>
      </c>
      <c r="K96" s="58" t="s">
        <v>44</v>
      </c>
      <c r="L96" s="149">
        <f>L97+L104+L107+L110+L152+L194</f>
        <v>0</v>
      </c>
      <c r="M96" s="59"/>
      <c r="N96" s="60"/>
      <c r="O96" s="20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24">
      <c r="A97" s="215">
        <v>2025</v>
      </c>
      <c r="B97" s="98">
        <v>8300</v>
      </c>
      <c r="C97" s="98">
        <v>2</v>
      </c>
      <c r="D97" s="98">
        <v>5</v>
      </c>
      <c r="E97" s="98">
        <v>14</v>
      </c>
      <c r="F97" s="98"/>
      <c r="G97" s="98">
        <v>2000</v>
      </c>
      <c r="H97" s="98">
        <v>2100</v>
      </c>
      <c r="I97" s="98"/>
      <c r="J97" s="99" t="s">
        <v>24</v>
      </c>
      <c r="K97" s="100" t="s">
        <v>77</v>
      </c>
      <c r="L97" s="156">
        <f>+L98+L100+L102</f>
        <v>0</v>
      </c>
      <c r="M97" s="101"/>
      <c r="N97" s="102"/>
      <c r="O97" s="216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24">
      <c r="A98" s="217">
        <v>2025</v>
      </c>
      <c r="B98" s="103">
        <v>8300</v>
      </c>
      <c r="C98" s="103">
        <v>2</v>
      </c>
      <c r="D98" s="103">
        <v>5</v>
      </c>
      <c r="E98" s="103">
        <v>14</v>
      </c>
      <c r="F98" s="103"/>
      <c r="G98" s="103">
        <v>2000</v>
      </c>
      <c r="H98" s="103">
        <v>2100</v>
      </c>
      <c r="I98" s="103">
        <v>211</v>
      </c>
      <c r="J98" s="104" t="s">
        <v>24</v>
      </c>
      <c r="K98" s="105" t="s">
        <v>78</v>
      </c>
      <c r="L98" s="157">
        <f>L99</f>
        <v>0</v>
      </c>
      <c r="M98" s="106"/>
      <c r="N98" s="108"/>
      <c r="O98" s="218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24">
      <c r="A99" s="208">
        <v>2025</v>
      </c>
      <c r="B99" s="23">
        <v>8300</v>
      </c>
      <c r="C99" s="23">
        <v>2</v>
      </c>
      <c r="D99" s="23">
        <v>5</v>
      </c>
      <c r="E99" s="23">
        <v>14</v>
      </c>
      <c r="F99" s="23"/>
      <c r="G99" s="23">
        <v>2000</v>
      </c>
      <c r="H99" s="23">
        <v>2100</v>
      </c>
      <c r="I99" s="23">
        <v>211</v>
      </c>
      <c r="J99" s="111"/>
      <c r="K99" s="120" t="s">
        <v>79</v>
      </c>
      <c r="L99" s="158">
        <v>0</v>
      </c>
      <c r="M99" s="76" t="s">
        <v>47</v>
      </c>
      <c r="N99" s="78"/>
      <c r="O99" s="209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48">
      <c r="A100" s="225">
        <v>2025</v>
      </c>
      <c r="B100" s="121">
        <v>8300</v>
      </c>
      <c r="C100" s="121">
        <v>2</v>
      </c>
      <c r="D100" s="121">
        <v>5</v>
      </c>
      <c r="E100" s="121">
        <v>14</v>
      </c>
      <c r="F100" s="121"/>
      <c r="G100" s="121">
        <v>2000</v>
      </c>
      <c r="H100" s="122">
        <v>2100</v>
      </c>
      <c r="I100" s="121">
        <v>214</v>
      </c>
      <c r="J100" s="122" t="s">
        <v>24</v>
      </c>
      <c r="K100" s="123" t="s">
        <v>80</v>
      </c>
      <c r="L100" s="159">
        <f>L101</f>
        <v>0</v>
      </c>
      <c r="M100" s="124"/>
      <c r="N100" s="125"/>
      <c r="O100" s="226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24">
      <c r="A101" s="208">
        <v>2025</v>
      </c>
      <c r="B101" s="23">
        <v>8300</v>
      </c>
      <c r="C101" s="23">
        <v>2</v>
      </c>
      <c r="D101" s="23">
        <v>5</v>
      </c>
      <c r="E101" s="23">
        <v>14</v>
      </c>
      <c r="F101" s="23"/>
      <c r="G101" s="23">
        <v>2000</v>
      </c>
      <c r="H101" s="111">
        <v>2100</v>
      </c>
      <c r="I101" s="23">
        <v>214</v>
      </c>
      <c r="J101" s="111"/>
      <c r="K101" s="120" t="s">
        <v>81</v>
      </c>
      <c r="L101" s="158">
        <v>0</v>
      </c>
      <c r="M101" s="76" t="s">
        <v>47</v>
      </c>
      <c r="N101" s="78"/>
      <c r="O101" s="209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24">
      <c r="A102" s="225">
        <v>2025</v>
      </c>
      <c r="B102" s="121">
        <v>8300</v>
      </c>
      <c r="C102" s="121">
        <v>2</v>
      </c>
      <c r="D102" s="121">
        <v>5</v>
      </c>
      <c r="E102" s="121">
        <v>14</v>
      </c>
      <c r="F102" s="121"/>
      <c r="G102" s="121">
        <v>2000</v>
      </c>
      <c r="H102" s="122">
        <v>2100</v>
      </c>
      <c r="I102" s="121">
        <v>216</v>
      </c>
      <c r="J102" s="122" t="s">
        <v>24</v>
      </c>
      <c r="K102" s="105" t="s">
        <v>82</v>
      </c>
      <c r="L102" s="159">
        <f>L103</f>
        <v>0</v>
      </c>
      <c r="M102" s="124"/>
      <c r="N102" s="125"/>
      <c r="O102" s="226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24">
      <c r="A103" s="208">
        <v>2025</v>
      </c>
      <c r="B103" s="23">
        <v>8300</v>
      </c>
      <c r="C103" s="23">
        <v>2</v>
      </c>
      <c r="D103" s="23">
        <v>5</v>
      </c>
      <c r="E103" s="23">
        <v>14</v>
      </c>
      <c r="F103" s="23"/>
      <c r="G103" s="23">
        <v>2000</v>
      </c>
      <c r="H103" s="111">
        <v>2100</v>
      </c>
      <c r="I103" s="23">
        <v>216</v>
      </c>
      <c r="J103" s="111"/>
      <c r="K103" s="120" t="s">
        <v>82</v>
      </c>
      <c r="L103" s="158">
        <v>0</v>
      </c>
      <c r="M103" s="76" t="s">
        <v>47</v>
      </c>
      <c r="N103" s="78"/>
      <c r="O103" s="209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24">
      <c r="A104" s="215">
        <v>2025</v>
      </c>
      <c r="B104" s="98">
        <v>8300</v>
      </c>
      <c r="C104" s="98">
        <v>2</v>
      </c>
      <c r="D104" s="98">
        <v>5</v>
      </c>
      <c r="E104" s="98">
        <v>14</v>
      </c>
      <c r="F104" s="98"/>
      <c r="G104" s="98">
        <v>2000</v>
      </c>
      <c r="H104" s="98">
        <v>2200</v>
      </c>
      <c r="I104" s="98"/>
      <c r="J104" s="99"/>
      <c r="K104" s="100" t="s">
        <v>83</v>
      </c>
      <c r="L104" s="156">
        <f>L105</f>
        <v>0</v>
      </c>
      <c r="M104" s="101"/>
      <c r="N104" s="102"/>
      <c r="O104" s="216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24">
      <c r="A105" s="217">
        <v>2025</v>
      </c>
      <c r="B105" s="103">
        <v>8300</v>
      </c>
      <c r="C105" s="103">
        <v>2</v>
      </c>
      <c r="D105" s="103">
        <v>5</v>
      </c>
      <c r="E105" s="103">
        <v>14</v>
      </c>
      <c r="F105" s="103"/>
      <c r="G105" s="103">
        <v>2000</v>
      </c>
      <c r="H105" s="103">
        <v>2200</v>
      </c>
      <c r="I105" s="103">
        <v>221</v>
      </c>
      <c r="J105" s="104"/>
      <c r="K105" s="105" t="s">
        <v>84</v>
      </c>
      <c r="L105" s="157">
        <f>L106</f>
        <v>0</v>
      </c>
      <c r="M105" s="106"/>
      <c r="N105" s="108"/>
      <c r="O105" s="218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24">
      <c r="A106" s="208">
        <v>2025</v>
      </c>
      <c r="B106" s="23">
        <v>8300</v>
      </c>
      <c r="C106" s="23">
        <v>2</v>
      </c>
      <c r="D106" s="23">
        <v>5</v>
      </c>
      <c r="E106" s="23">
        <v>14</v>
      </c>
      <c r="F106" s="23"/>
      <c r="G106" s="23">
        <v>2000</v>
      </c>
      <c r="H106" s="23">
        <v>2200</v>
      </c>
      <c r="I106" s="23">
        <v>221</v>
      </c>
      <c r="J106" s="111"/>
      <c r="K106" s="120" t="s">
        <v>85</v>
      </c>
      <c r="L106" s="158">
        <v>0</v>
      </c>
      <c r="M106" s="76" t="s">
        <v>53</v>
      </c>
      <c r="N106" s="78"/>
      <c r="O106" s="209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24">
      <c r="A107" s="215">
        <v>2025</v>
      </c>
      <c r="B107" s="98">
        <v>8300</v>
      </c>
      <c r="C107" s="98">
        <v>2</v>
      </c>
      <c r="D107" s="98">
        <v>5</v>
      </c>
      <c r="E107" s="98">
        <v>14</v>
      </c>
      <c r="F107" s="98"/>
      <c r="G107" s="98">
        <v>2000</v>
      </c>
      <c r="H107" s="98">
        <v>2600</v>
      </c>
      <c r="I107" s="98"/>
      <c r="J107" s="99"/>
      <c r="K107" s="100" t="s">
        <v>86</v>
      </c>
      <c r="L107" s="156">
        <f>L108</f>
        <v>0</v>
      </c>
      <c r="M107" s="101"/>
      <c r="N107" s="102"/>
      <c r="O107" s="216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24">
      <c r="A108" s="217">
        <v>2025</v>
      </c>
      <c r="B108" s="103">
        <v>8300</v>
      </c>
      <c r="C108" s="103">
        <v>2</v>
      </c>
      <c r="D108" s="103">
        <v>5</v>
      </c>
      <c r="E108" s="103">
        <v>14</v>
      </c>
      <c r="F108" s="103"/>
      <c r="G108" s="103">
        <v>2000</v>
      </c>
      <c r="H108" s="103">
        <v>2600</v>
      </c>
      <c r="I108" s="103">
        <v>261</v>
      </c>
      <c r="J108" s="104"/>
      <c r="K108" s="123" t="s">
        <v>86</v>
      </c>
      <c r="L108" s="157">
        <f>L109</f>
        <v>0</v>
      </c>
      <c r="M108" s="106"/>
      <c r="N108" s="108"/>
      <c r="O108" s="218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24">
      <c r="A109" s="208">
        <v>2025</v>
      </c>
      <c r="B109" s="23">
        <v>8300</v>
      </c>
      <c r="C109" s="23">
        <v>2</v>
      </c>
      <c r="D109" s="23">
        <v>5</v>
      </c>
      <c r="E109" s="23">
        <v>14</v>
      </c>
      <c r="F109" s="23"/>
      <c r="G109" s="23">
        <v>2000</v>
      </c>
      <c r="H109" s="23">
        <v>2600</v>
      </c>
      <c r="I109" s="23">
        <v>261</v>
      </c>
      <c r="J109" s="111"/>
      <c r="K109" s="126" t="s">
        <v>269</v>
      </c>
      <c r="L109" s="158">
        <v>0</v>
      </c>
      <c r="M109" s="76" t="s">
        <v>320</v>
      </c>
      <c r="N109" s="78"/>
      <c r="O109" s="209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24">
      <c r="A110" s="215">
        <v>2025</v>
      </c>
      <c r="B110" s="98">
        <v>8300</v>
      </c>
      <c r="C110" s="98">
        <v>2</v>
      </c>
      <c r="D110" s="98">
        <v>5</v>
      </c>
      <c r="E110" s="98">
        <v>14</v>
      </c>
      <c r="F110" s="98"/>
      <c r="G110" s="98">
        <v>2000</v>
      </c>
      <c r="H110" s="98">
        <v>2700</v>
      </c>
      <c r="I110" s="98"/>
      <c r="J110" s="99" t="s">
        <v>24</v>
      </c>
      <c r="K110" s="100" t="s">
        <v>45</v>
      </c>
      <c r="L110" s="156">
        <f>+L111+L149</f>
        <v>0</v>
      </c>
      <c r="M110" s="101"/>
      <c r="N110" s="102"/>
      <c r="O110" s="216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24">
      <c r="A111" s="217">
        <v>2025</v>
      </c>
      <c r="B111" s="103">
        <v>8300</v>
      </c>
      <c r="C111" s="103">
        <v>2</v>
      </c>
      <c r="D111" s="103">
        <v>5</v>
      </c>
      <c r="E111" s="103">
        <v>14</v>
      </c>
      <c r="F111" s="103"/>
      <c r="G111" s="103">
        <v>2000</v>
      </c>
      <c r="H111" s="103">
        <v>2700</v>
      </c>
      <c r="I111" s="103">
        <v>271</v>
      </c>
      <c r="J111" s="104" t="s">
        <v>24</v>
      </c>
      <c r="K111" s="105" t="s">
        <v>46</v>
      </c>
      <c r="L111" s="157">
        <f>SUM(L112:L148)</f>
        <v>0</v>
      </c>
      <c r="M111" s="106"/>
      <c r="N111" s="108"/>
      <c r="O111" s="218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24">
      <c r="A112" s="208">
        <v>2025</v>
      </c>
      <c r="B112" s="23">
        <v>8300</v>
      </c>
      <c r="C112" s="23">
        <v>2</v>
      </c>
      <c r="D112" s="23">
        <v>5</v>
      </c>
      <c r="E112" s="23">
        <v>14</v>
      </c>
      <c r="F112" s="23"/>
      <c r="G112" s="23">
        <v>2000</v>
      </c>
      <c r="H112" s="23">
        <v>2700</v>
      </c>
      <c r="I112" s="23">
        <v>271</v>
      </c>
      <c r="J112" s="111">
        <v>14</v>
      </c>
      <c r="K112" s="88" t="s">
        <v>87</v>
      </c>
      <c r="L112" s="152">
        <v>0</v>
      </c>
      <c r="M112" s="76" t="s">
        <v>47</v>
      </c>
      <c r="N112" s="110"/>
      <c r="O112" s="219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24">
      <c r="A113" s="208">
        <v>2025</v>
      </c>
      <c r="B113" s="23">
        <v>8300</v>
      </c>
      <c r="C113" s="23">
        <v>2</v>
      </c>
      <c r="D113" s="23">
        <v>5</v>
      </c>
      <c r="E113" s="23">
        <v>14</v>
      </c>
      <c r="F113" s="23"/>
      <c r="G113" s="23">
        <v>2000</v>
      </c>
      <c r="H113" s="23">
        <v>2700</v>
      </c>
      <c r="I113" s="23">
        <v>271</v>
      </c>
      <c r="J113" s="111">
        <v>16</v>
      </c>
      <c r="K113" s="88" t="s">
        <v>88</v>
      </c>
      <c r="L113" s="152">
        <v>0</v>
      </c>
      <c r="M113" s="76" t="s">
        <v>47</v>
      </c>
      <c r="N113" s="110"/>
      <c r="O113" s="219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24">
      <c r="A114" s="208">
        <v>2025</v>
      </c>
      <c r="B114" s="23">
        <v>8300</v>
      </c>
      <c r="C114" s="23">
        <v>2</v>
      </c>
      <c r="D114" s="23">
        <v>5</v>
      </c>
      <c r="E114" s="23">
        <v>14</v>
      </c>
      <c r="F114" s="23"/>
      <c r="G114" s="23">
        <v>2000</v>
      </c>
      <c r="H114" s="23">
        <v>2700</v>
      </c>
      <c r="I114" s="23">
        <v>271</v>
      </c>
      <c r="J114" s="111">
        <v>17</v>
      </c>
      <c r="K114" s="88" t="s">
        <v>89</v>
      </c>
      <c r="L114" s="152">
        <v>0</v>
      </c>
      <c r="M114" s="76" t="s">
        <v>90</v>
      </c>
      <c r="N114" s="110"/>
      <c r="O114" s="219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24">
      <c r="A115" s="208">
        <v>2025</v>
      </c>
      <c r="B115" s="23">
        <v>8300</v>
      </c>
      <c r="C115" s="23">
        <v>2</v>
      </c>
      <c r="D115" s="23">
        <v>5</v>
      </c>
      <c r="E115" s="23">
        <v>14</v>
      </c>
      <c r="F115" s="23"/>
      <c r="G115" s="23">
        <v>2000</v>
      </c>
      <c r="H115" s="23">
        <v>2700</v>
      </c>
      <c r="I115" s="23">
        <v>271</v>
      </c>
      <c r="J115" s="111">
        <v>20</v>
      </c>
      <c r="K115" s="88" t="s">
        <v>91</v>
      </c>
      <c r="L115" s="152">
        <v>0</v>
      </c>
      <c r="M115" s="76" t="s">
        <v>47</v>
      </c>
      <c r="N115" s="110"/>
      <c r="O115" s="219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24">
      <c r="A116" s="208">
        <v>2025</v>
      </c>
      <c r="B116" s="23">
        <v>8300</v>
      </c>
      <c r="C116" s="23">
        <v>2</v>
      </c>
      <c r="D116" s="23">
        <v>5</v>
      </c>
      <c r="E116" s="23">
        <v>14</v>
      </c>
      <c r="F116" s="23"/>
      <c r="G116" s="23">
        <v>2000</v>
      </c>
      <c r="H116" s="23">
        <v>2700</v>
      </c>
      <c r="I116" s="23">
        <v>271</v>
      </c>
      <c r="J116" s="111">
        <v>21</v>
      </c>
      <c r="K116" s="88" t="s">
        <v>92</v>
      </c>
      <c r="L116" s="152">
        <v>0</v>
      </c>
      <c r="M116" s="76" t="s">
        <v>47</v>
      </c>
      <c r="N116" s="110"/>
      <c r="O116" s="219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24">
      <c r="A117" s="208">
        <v>2025</v>
      </c>
      <c r="B117" s="23">
        <v>8300</v>
      </c>
      <c r="C117" s="23">
        <v>2</v>
      </c>
      <c r="D117" s="23">
        <v>5</v>
      </c>
      <c r="E117" s="23">
        <v>14</v>
      </c>
      <c r="F117" s="23"/>
      <c r="G117" s="23">
        <v>2000</v>
      </c>
      <c r="H117" s="23">
        <v>2700</v>
      </c>
      <c r="I117" s="23">
        <v>271</v>
      </c>
      <c r="J117" s="111">
        <v>35</v>
      </c>
      <c r="K117" s="88" t="s">
        <v>93</v>
      </c>
      <c r="L117" s="152">
        <v>0</v>
      </c>
      <c r="M117" s="76" t="s">
        <v>47</v>
      </c>
      <c r="N117" s="110"/>
      <c r="O117" s="219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24">
      <c r="A118" s="208">
        <v>2025</v>
      </c>
      <c r="B118" s="23">
        <v>8300</v>
      </c>
      <c r="C118" s="23">
        <v>2</v>
      </c>
      <c r="D118" s="23">
        <v>5</v>
      </c>
      <c r="E118" s="23">
        <v>14</v>
      </c>
      <c r="F118" s="23"/>
      <c r="G118" s="23">
        <v>2000</v>
      </c>
      <c r="H118" s="23">
        <v>2700</v>
      </c>
      <c r="I118" s="23">
        <v>271</v>
      </c>
      <c r="J118" s="111">
        <v>36</v>
      </c>
      <c r="K118" s="88" t="s">
        <v>94</v>
      </c>
      <c r="L118" s="152">
        <v>0</v>
      </c>
      <c r="M118" s="76" t="s">
        <v>47</v>
      </c>
      <c r="N118" s="110"/>
      <c r="O118" s="219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4">
      <c r="A119" s="208">
        <v>2025</v>
      </c>
      <c r="B119" s="23">
        <v>8300</v>
      </c>
      <c r="C119" s="23">
        <v>2</v>
      </c>
      <c r="D119" s="23">
        <v>5</v>
      </c>
      <c r="E119" s="23">
        <v>14</v>
      </c>
      <c r="F119" s="23"/>
      <c r="G119" s="23">
        <v>2000</v>
      </c>
      <c r="H119" s="23">
        <v>2700</v>
      </c>
      <c r="I119" s="23">
        <v>271</v>
      </c>
      <c r="J119" s="111">
        <v>37</v>
      </c>
      <c r="K119" s="88" t="s">
        <v>95</v>
      </c>
      <c r="L119" s="152">
        <v>0</v>
      </c>
      <c r="M119" s="76" t="s">
        <v>47</v>
      </c>
      <c r="N119" s="110"/>
      <c r="O119" s="219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4">
      <c r="A120" s="208">
        <v>2025</v>
      </c>
      <c r="B120" s="23">
        <v>8300</v>
      </c>
      <c r="C120" s="23">
        <v>2</v>
      </c>
      <c r="D120" s="23">
        <v>5</v>
      </c>
      <c r="E120" s="23">
        <v>14</v>
      </c>
      <c r="F120" s="23"/>
      <c r="G120" s="23">
        <v>2000</v>
      </c>
      <c r="H120" s="23">
        <v>2700</v>
      </c>
      <c r="I120" s="23">
        <v>271</v>
      </c>
      <c r="J120" s="111">
        <v>38</v>
      </c>
      <c r="K120" s="88" t="s">
        <v>96</v>
      </c>
      <c r="L120" s="152">
        <v>0</v>
      </c>
      <c r="M120" s="76" t="s">
        <v>47</v>
      </c>
      <c r="N120" s="110"/>
      <c r="O120" s="219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4">
      <c r="A121" s="208">
        <v>2025</v>
      </c>
      <c r="B121" s="23">
        <v>8300</v>
      </c>
      <c r="C121" s="23">
        <v>2</v>
      </c>
      <c r="D121" s="23">
        <v>5</v>
      </c>
      <c r="E121" s="23">
        <v>14</v>
      </c>
      <c r="F121" s="23"/>
      <c r="G121" s="23">
        <v>2000</v>
      </c>
      <c r="H121" s="23">
        <v>2700</v>
      </c>
      <c r="I121" s="23">
        <v>271</v>
      </c>
      <c r="J121" s="111">
        <v>48</v>
      </c>
      <c r="K121" s="88" t="s">
        <v>97</v>
      </c>
      <c r="L121" s="152">
        <v>0</v>
      </c>
      <c r="M121" s="76" t="s">
        <v>47</v>
      </c>
      <c r="N121" s="110"/>
      <c r="O121" s="21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4">
      <c r="A122" s="208">
        <v>2025</v>
      </c>
      <c r="B122" s="23">
        <v>8300</v>
      </c>
      <c r="C122" s="23">
        <v>2</v>
      </c>
      <c r="D122" s="23">
        <v>5</v>
      </c>
      <c r="E122" s="23">
        <v>14</v>
      </c>
      <c r="F122" s="23"/>
      <c r="G122" s="23">
        <v>2000</v>
      </c>
      <c r="H122" s="23">
        <v>2700</v>
      </c>
      <c r="I122" s="23">
        <v>271</v>
      </c>
      <c r="J122" s="111">
        <v>71</v>
      </c>
      <c r="K122" s="88" t="s">
        <v>98</v>
      </c>
      <c r="L122" s="152">
        <v>0</v>
      </c>
      <c r="M122" s="76" t="s">
        <v>47</v>
      </c>
      <c r="N122" s="110"/>
      <c r="O122" s="21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4">
      <c r="A123" s="208">
        <v>2025</v>
      </c>
      <c r="B123" s="23">
        <v>8300</v>
      </c>
      <c r="C123" s="23">
        <v>2</v>
      </c>
      <c r="D123" s="23">
        <v>5</v>
      </c>
      <c r="E123" s="23">
        <v>14</v>
      </c>
      <c r="F123" s="23"/>
      <c r="G123" s="23">
        <v>2000</v>
      </c>
      <c r="H123" s="23">
        <v>2700</v>
      </c>
      <c r="I123" s="23">
        <v>271</v>
      </c>
      <c r="J123" s="111">
        <v>77</v>
      </c>
      <c r="K123" s="88" t="s">
        <v>99</v>
      </c>
      <c r="L123" s="152">
        <v>0</v>
      </c>
      <c r="M123" s="76" t="s">
        <v>47</v>
      </c>
      <c r="N123" s="110"/>
      <c r="O123" s="21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4">
      <c r="A124" s="208">
        <v>2025</v>
      </c>
      <c r="B124" s="23">
        <v>8300</v>
      </c>
      <c r="C124" s="23">
        <v>2</v>
      </c>
      <c r="D124" s="23">
        <v>5</v>
      </c>
      <c r="E124" s="23">
        <v>14</v>
      </c>
      <c r="F124" s="23"/>
      <c r="G124" s="23">
        <v>2000</v>
      </c>
      <c r="H124" s="23">
        <v>2700</v>
      </c>
      <c r="I124" s="23">
        <v>271</v>
      </c>
      <c r="J124" s="111">
        <v>80</v>
      </c>
      <c r="K124" s="88" t="s">
        <v>100</v>
      </c>
      <c r="L124" s="152">
        <v>0</v>
      </c>
      <c r="M124" s="76" t="s">
        <v>90</v>
      </c>
      <c r="N124" s="110"/>
      <c r="O124" s="21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4">
      <c r="A125" s="208">
        <v>2025</v>
      </c>
      <c r="B125" s="23">
        <v>8300</v>
      </c>
      <c r="C125" s="23">
        <v>2</v>
      </c>
      <c r="D125" s="23">
        <v>5</v>
      </c>
      <c r="E125" s="23">
        <v>14</v>
      </c>
      <c r="F125" s="23"/>
      <c r="G125" s="23">
        <v>2000</v>
      </c>
      <c r="H125" s="23">
        <v>2700</v>
      </c>
      <c r="I125" s="23">
        <v>271</v>
      </c>
      <c r="J125" s="111">
        <v>84</v>
      </c>
      <c r="K125" s="88" t="s">
        <v>101</v>
      </c>
      <c r="L125" s="152">
        <v>0</v>
      </c>
      <c r="M125" s="76" t="s">
        <v>47</v>
      </c>
      <c r="N125" s="110"/>
      <c r="O125" s="21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4">
      <c r="A126" s="208">
        <v>2025</v>
      </c>
      <c r="B126" s="23">
        <v>8300</v>
      </c>
      <c r="C126" s="23">
        <v>2</v>
      </c>
      <c r="D126" s="23">
        <v>5</v>
      </c>
      <c r="E126" s="23">
        <v>14</v>
      </c>
      <c r="F126" s="23"/>
      <c r="G126" s="23">
        <v>2000</v>
      </c>
      <c r="H126" s="23">
        <v>2700</v>
      </c>
      <c r="I126" s="23">
        <v>271</v>
      </c>
      <c r="J126" s="111">
        <v>85</v>
      </c>
      <c r="K126" s="88" t="s">
        <v>102</v>
      </c>
      <c r="L126" s="152">
        <v>0</v>
      </c>
      <c r="M126" s="76" t="s">
        <v>103</v>
      </c>
      <c r="N126" s="110"/>
      <c r="O126" s="219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4">
      <c r="A127" s="208">
        <v>2025</v>
      </c>
      <c r="B127" s="23">
        <v>8300</v>
      </c>
      <c r="C127" s="23">
        <v>2</v>
      </c>
      <c r="D127" s="23">
        <v>5</v>
      </c>
      <c r="E127" s="23">
        <v>14</v>
      </c>
      <c r="F127" s="23"/>
      <c r="G127" s="23">
        <v>2000</v>
      </c>
      <c r="H127" s="23">
        <v>2700</v>
      </c>
      <c r="I127" s="23">
        <v>271</v>
      </c>
      <c r="J127" s="111">
        <v>87</v>
      </c>
      <c r="K127" s="88" t="s">
        <v>104</v>
      </c>
      <c r="L127" s="152">
        <v>0</v>
      </c>
      <c r="M127" s="76" t="s">
        <v>47</v>
      </c>
      <c r="N127" s="110"/>
      <c r="O127" s="219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4">
      <c r="A128" s="208">
        <v>2025</v>
      </c>
      <c r="B128" s="23">
        <v>8300</v>
      </c>
      <c r="C128" s="23">
        <v>2</v>
      </c>
      <c r="D128" s="23">
        <v>5</v>
      </c>
      <c r="E128" s="23">
        <v>14</v>
      </c>
      <c r="F128" s="23"/>
      <c r="G128" s="23">
        <v>2000</v>
      </c>
      <c r="H128" s="23">
        <v>2700</v>
      </c>
      <c r="I128" s="23">
        <v>271</v>
      </c>
      <c r="J128" s="111">
        <v>103</v>
      </c>
      <c r="K128" s="88" t="s">
        <v>105</v>
      </c>
      <c r="L128" s="152">
        <v>0</v>
      </c>
      <c r="M128" s="76" t="s">
        <v>47</v>
      </c>
      <c r="N128" s="110"/>
      <c r="O128" s="219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4">
      <c r="A129" s="208">
        <v>2025</v>
      </c>
      <c r="B129" s="23">
        <v>8300</v>
      </c>
      <c r="C129" s="23">
        <v>2</v>
      </c>
      <c r="D129" s="23">
        <v>5</v>
      </c>
      <c r="E129" s="23">
        <v>14</v>
      </c>
      <c r="F129" s="23"/>
      <c r="G129" s="23">
        <v>2000</v>
      </c>
      <c r="H129" s="23">
        <v>2700</v>
      </c>
      <c r="I129" s="23">
        <v>271</v>
      </c>
      <c r="J129" s="111">
        <v>106</v>
      </c>
      <c r="K129" s="88" t="s">
        <v>106</v>
      </c>
      <c r="L129" s="152">
        <v>0</v>
      </c>
      <c r="M129" s="76" t="s">
        <v>47</v>
      </c>
      <c r="N129" s="110"/>
      <c r="O129" s="219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4">
      <c r="A130" s="208">
        <v>2025</v>
      </c>
      <c r="B130" s="23">
        <v>8300</v>
      </c>
      <c r="C130" s="23">
        <v>2</v>
      </c>
      <c r="D130" s="23">
        <v>5</v>
      </c>
      <c r="E130" s="23">
        <v>14</v>
      </c>
      <c r="F130" s="23"/>
      <c r="G130" s="23">
        <v>2000</v>
      </c>
      <c r="H130" s="23">
        <v>2700</v>
      </c>
      <c r="I130" s="23">
        <v>271</v>
      </c>
      <c r="J130" s="111">
        <v>107</v>
      </c>
      <c r="K130" s="88" t="s">
        <v>107</v>
      </c>
      <c r="L130" s="152">
        <v>0</v>
      </c>
      <c r="M130" s="76" t="s">
        <v>47</v>
      </c>
      <c r="N130" s="110"/>
      <c r="O130" s="219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24">
      <c r="A131" s="208">
        <v>2025</v>
      </c>
      <c r="B131" s="23">
        <v>8300</v>
      </c>
      <c r="C131" s="23">
        <v>2</v>
      </c>
      <c r="D131" s="23">
        <v>5</v>
      </c>
      <c r="E131" s="23">
        <v>14</v>
      </c>
      <c r="F131" s="23"/>
      <c r="G131" s="23">
        <v>2000</v>
      </c>
      <c r="H131" s="23">
        <v>2700</v>
      </c>
      <c r="I131" s="23">
        <v>271</v>
      </c>
      <c r="J131" s="111">
        <v>110</v>
      </c>
      <c r="K131" s="88" t="s">
        <v>108</v>
      </c>
      <c r="L131" s="152">
        <v>0</v>
      </c>
      <c r="M131" s="76" t="s">
        <v>47</v>
      </c>
      <c r="N131" s="110"/>
      <c r="O131" s="219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24">
      <c r="A132" s="208">
        <v>2025</v>
      </c>
      <c r="B132" s="23">
        <v>8300</v>
      </c>
      <c r="C132" s="23">
        <v>2</v>
      </c>
      <c r="D132" s="23">
        <v>5</v>
      </c>
      <c r="E132" s="23">
        <v>14</v>
      </c>
      <c r="F132" s="23"/>
      <c r="G132" s="23">
        <v>2000</v>
      </c>
      <c r="H132" s="23">
        <v>2700</v>
      </c>
      <c r="I132" s="23">
        <v>271</v>
      </c>
      <c r="J132" s="111">
        <v>111</v>
      </c>
      <c r="K132" s="88" t="s">
        <v>109</v>
      </c>
      <c r="L132" s="152">
        <v>0</v>
      </c>
      <c r="M132" s="76" t="s">
        <v>47</v>
      </c>
      <c r="N132" s="110"/>
      <c r="O132" s="219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24">
      <c r="A133" s="208">
        <v>2025</v>
      </c>
      <c r="B133" s="23">
        <v>8300</v>
      </c>
      <c r="C133" s="23">
        <v>2</v>
      </c>
      <c r="D133" s="23">
        <v>5</v>
      </c>
      <c r="E133" s="23">
        <v>14</v>
      </c>
      <c r="F133" s="23"/>
      <c r="G133" s="23">
        <v>2000</v>
      </c>
      <c r="H133" s="23">
        <v>2700</v>
      </c>
      <c r="I133" s="23">
        <v>271</v>
      </c>
      <c r="J133" s="111">
        <v>112</v>
      </c>
      <c r="K133" s="88" t="s">
        <v>110</v>
      </c>
      <c r="L133" s="152">
        <v>0</v>
      </c>
      <c r="M133" s="76" t="s">
        <v>47</v>
      </c>
      <c r="N133" s="110"/>
      <c r="O133" s="219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24">
      <c r="A134" s="208">
        <v>2025</v>
      </c>
      <c r="B134" s="23">
        <v>8300</v>
      </c>
      <c r="C134" s="23">
        <v>2</v>
      </c>
      <c r="D134" s="23">
        <v>5</v>
      </c>
      <c r="E134" s="23">
        <v>14</v>
      </c>
      <c r="F134" s="23"/>
      <c r="G134" s="23">
        <v>2000</v>
      </c>
      <c r="H134" s="23">
        <v>2700</v>
      </c>
      <c r="I134" s="23">
        <v>271</v>
      </c>
      <c r="J134" s="111">
        <v>113</v>
      </c>
      <c r="K134" s="88" t="s">
        <v>111</v>
      </c>
      <c r="L134" s="152">
        <v>0</v>
      </c>
      <c r="M134" s="76" t="s">
        <v>47</v>
      </c>
      <c r="N134" s="110"/>
      <c r="O134" s="219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24">
      <c r="A135" s="208">
        <v>2025</v>
      </c>
      <c r="B135" s="23">
        <v>8300</v>
      </c>
      <c r="C135" s="23">
        <v>2</v>
      </c>
      <c r="D135" s="23">
        <v>5</v>
      </c>
      <c r="E135" s="23">
        <v>14</v>
      </c>
      <c r="F135" s="23"/>
      <c r="G135" s="23">
        <v>2000</v>
      </c>
      <c r="H135" s="23">
        <v>2700</v>
      </c>
      <c r="I135" s="23">
        <v>271</v>
      </c>
      <c r="J135" s="111">
        <v>114</v>
      </c>
      <c r="K135" s="88" t="s">
        <v>112</v>
      </c>
      <c r="L135" s="152">
        <v>0</v>
      </c>
      <c r="M135" s="76" t="s">
        <v>47</v>
      </c>
      <c r="N135" s="110"/>
      <c r="O135" s="219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24">
      <c r="A136" s="208">
        <v>2025</v>
      </c>
      <c r="B136" s="23">
        <v>8300</v>
      </c>
      <c r="C136" s="23">
        <v>2</v>
      </c>
      <c r="D136" s="23">
        <v>5</v>
      </c>
      <c r="E136" s="23">
        <v>14</v>
      </c>
      <c r="F136" s="23"/>
      <c r="G136" s="23">
        <v>2000</v>
      </c>
      <c r="H136" s="23">
        <v>2700</v>
      </c>
      <c r="I136" s="23">
        <v>271</v>
      </c>
      <c r="J136" s="111">
        <v>115</v>
      </c>
      <c r="K136" s="88" t="s">
        <v>113</v>
      </c>
      <c r="L136" s="152">
        <v>0</v>
      </c>
      <c r="M136" s="76" t="s">
        <v>47</v>
      </c>
      <c r="N136" s="110"/>
      <c r="O136" s="219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24">
      <c r="A137" s="208">
        <v>2025</v>
      </c>
      <c r="B137" s="23">
        <v>8300</v>
      </c>
      <c r="C137" s="23">
        <v>2</v>
      </c>
      <c r="D137" s="23">
        <v>5</v>
      </c>
      <c r="E137" s="23">
        <v>14</v>
      </c>
      <c r="F137" s="23"/>
      <c r="G137" s="23">
        <v>2000</v>
      </c>
      <c r="H137" s="23">
        <v>2700</v>
      </c>
      <c r="I137" s="23">
        <v>271</v>
      </c>
      <c r="J137" s="111">
        <v>116</v>
      </c>
      <c r="K137" s="88" t="s">
        <v>114</v>
      </c>
      <c r="L137" s="152">
        <v>0</v>
      </c>
      <c r="M137" s="76" t="s">
        <v>47</v>
      </c>
      <c r="N137" s="110"/>
      <c r="O137" s="219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4">
      <c r="A138" s="208">
        <v>2025</v>
      </c>
      <c r="B138" s="23">
        <v>8300</v>
      </c>
      <c r="C138" s="23">
        <v>2</v>
      </c>
      <c r="D138" s="23">
        <v>5</v>
      </c>
      <c r="E138" s="23">
        <v>14</v>
      </c>
      <c r="F138" s="23"/>
      <c r="G138" s="23">
        <v>2000</v>
      </c>
      <c r="H138" s="23">
        <v>2700</v>
      </c>
      <c r="I138" s="23">
        <v>271</v>
      </c>
      <c r="J138" s="111">
        <v>117</v>
      </c>
      <c r="K138" s="88" t="s">
        <v>115</v>
      </c>
      <c r="L138" s="152">
        <v>0</v>
      </c>
      <c r="M138" s="76" t="s">
        <v>47</v>
      </c>
      <c r="N138" s="110"/>
      <c r="O138" s="219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4">
      <c r="A139" s="208">
        <v>2025</v>
      </c>
      <c r="B139" s="23">
        <v>8300</v>
      </c>
      <c r="C139" s="23">
        <v>2</v>
      </c>
      <c r="D139" s="23">
        <v>5</v>
      </c>
      <c r="E139" s="23">
        <v>14</v>
      </c>
      <c r="F139" s="23"/>
      <c r="G139" s="23">
        <v>2000</v>
      </c>
      <c r="H139" s="23">
        <v>2700</v>
      </c>
      <c r="I139" s="23">
        <v>271</v>
      </c>
      <c r="J139" s="111">
        <v>118</v>
      </c>
      <c r="K139" s="88" t="s">
        <v>116</v>
      </c>
      <c r="L139" s="152">
        <v>0</v>
      </c>
      <c r="M139" s="76" t="s">
        <v>47</v>
      </c>
      <c r="N139" s="110"/>
      <c r="O139" s="219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4">
      <c r="A140" s="208">
        <v>2025</v>
      </c>
      <c r="B140" s="23">
        <v>8300</v>
      </c>
      <c r="C140" s="23">
        <v>2</v>
      </c>
      <c r="D140" s="23">
        <v>5</v>
      </c>
      <c r="E140" s="23">
        <v>14</v>
      </c>
      <c r="F140" s="23"/>
      <c r="G140" s="23">
        <v>2000</v>
      </c>
      <c r="H140" s="23">
        <v>2700</v>
      </c>
      <c r="I140" s="23">
        <v>271</v>
      </c>
      <c r="J140" s="111">
        <v>126</v>
      </c>
      <c r="K140" s="88" t="s">
        <v>117</v>
      </c>
      <c r="L140" s="152">
        <v>0</v>
      </c>
      <c r="M140" s="76" t="s">
        <v>47</v>
      </c>
      <c r="N140" s="110"/>
      <c r="O140" s="219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24">
      <c r="A141" s="208">
        <v>2025</v>
      </c>
      <c r="B141" s="23">
        <v>8300</v>
      </c>
      <c r="C141" s="23">
        <v>2</v>
      </c>
      <c r="D141" s="23">
        <v>5</v>
      </c>
      <c r="E141" s="23">
        <v>14</v>
      </c>
      <c r="F141" s="23"/>
      <c r="G141" s="23">
        <v>2000</v>
      </c>
      <c r="H141" s="23">
        <v>2700</v>
      </c>
      <c r="I141" s="23">
        <v>271</v>
      </c>
      <c r="J141" s="111">
        <v>130</v>
      </c>
      <c r="K141" s="88" t="s">
        <v>118</v>
      </c>
      <c r="L141" s="152">
        <v>0</v>
      </c>
      <c r="M141" s="76" t="s">
        <v>47</v>
      </c>
      <c r="N141" s="110"/>
      <c r="O141" s="219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24">
      <c r="A142" s="208">
        <v>2025</v>
      </c>
      <c r="B142" s="23">
        <v>8300</v>
      </c>
      <c r="C142" s="23">
        <v>2</v>
      </c>
      <c r="D142" s="23">
        <v>5</v>
      </c>
      <c r="E142" s="23">
        <v>14</v>
      </c>
      <c r="F142" s="23"/>
      <c r="G142" s="23">
        <v>2000</v>
      </c>
      <c r="H142" s="23">
        <v>2700</v>
      </c>
      <c r="I142" s="23">
        <v>271</v>
      </c>
      <c r="J142" s="111">
        <v>131</v>
      </c>
      <c r="K142" s="88" t="s">
        <v>119</v>
      </c>
      <c r="L142" s="152">
        <v>0</v>
      </c>
      <c r="M142" s="76" t="s">
        <v>47</v>
      </c>
      <c r="N142" s="110"/>
      <c r="O142" s="219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24">
      <c r="A143" s="208">
        <v>2025</v>
      </c>
      <c r="B143" s="23">
        <v>8300</v>
      </c>
      <c r="C143" s="23">
        <v>2</v>
      </c>
      <c r="D143" s="23">
        <v>5</v>
      </c>
      <c r="E143" s="23">
        <v>14</v>
      </c>
      <c r="F143" s="23"/>
      <c r="G143" s="23">
        <v>2000</v>
      </c>
      <c r="H143" s="23">
        <v>2700</v>
      </c>
      <c r="I143" s="23">
        <v>271</v>
      </c>
      <c r="J143" s="111">
        <v>140</v>
      </c>
      <c r="K143" s="88" t="s">
        <v>120</v>
      </c>
      <c r="L143" s="152">
        <v>0</v>
      </c>
      <c r="M143" s="76" t="s">
        <v>47</v>
      </c>
      <c r="N143" s="110"/>
      <c r="O143" s="219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24">
      <c r="A144" s="208">
        <v>2025</v>
      </c>
      <c r="B144" s="23">
        <v>8300</v>
      </c>
      <c r="C144" s="23">
        <v>2</v>
      </c>
      <c r="D144" s="23">
        <v>5</v>
      </c>
      <c r="E144" s="23">
        <v>14</v>
      </c>
      <c r="F144" s="23"/>
      <c r="G144" s="23">
        <v>2000</v>
      </c>
      <c r="H144" s="23">
        <v>2700</v>
      </c>
      <c r="I144" s="23">
        <v>271</v>
      </c>
      <c r="J144" s="111">
        <v>144</v>
      </c>
      <c r="K144" s="88" t="s">
        <v>121</v>
      </c>
      <c r="L144" s="152">
        <v>0</v>
      </c>
      <c r="M144" s="76" t="s">
        <v>90</v>
      </c>
      <c r="N144" s="110"/>
      <c r="O144" s="219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24">
      <c r="A145" s="208">
        <v>2025</v>
      </c>
      <c r="B145" s="23">
        <v>8300</v>
      </c>
      <c r="C145" s="23">
        <v>2</v>
      </c>
      <c r="D145" s="23">
        <v>5</v>
      </c>
      <c r="E145" s="23">
        <v>14</v>
      </c>
      <c r="F145" s="23"/>
      <c r="G145" s="23">
        <v>2000</v>
      </c>
      <c r="H145" s="23">
        <v>2700</v>
      </c>
      <c r="I145" s="23">
        <v>271</v>
      </c>
      <c r="J145" s="111">
        <v>145</v>
      </c>
      <c r="K145" s="88" t="s">
        <v>122</v>
      </c>
      <c r="L145" s="152">
        <v>0</v>
      </c>
      <c r="M145" s="76" t="s">
        <v>47</v>
      </c>
      <c r="N145" s="110"/>
      <c r="O145" s="219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24">
      <c r="A146" s="208">
        <v>2025</v>
      </c>
      <c r="B146" s="23">
        <v>8300</v>
      </c>
      <c r="C146" s="23">
        <v>2</v>
      </c>
      <c r="D146" s="23">
        <v>5</v>
      </c>
      <c r="E146" s="23">
        <v>14</v>
      </c>
      <c r="F146" s="23"/>
      <c r="G146" s="23">
        <v>2000</v>
      </c>
      <c r="H146" s="23">
        <v>2700</v>
      </c>
      <c r="I146" s="23">
        <v>271</v>
      </c>
      <c r="J146" s="111">
        <v>146</v>
      </c>
      <c r="K146" s="88" t="s">
        <v>123</v>
      </c>
      <c r="L146" s="152">
        <v>0</v>
      </c>
      <c r="M146" s="76" t="s">
        <v>47</v>
      </c>
      <c r="N146" s="110"/>
      <c r="O146" s="219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24">
      <c r="A147" s="208">
        <v>2025</v>
      </c>
      <c r="B147" s="23">
        <v>8300</v>
      </c>
      <c r="C147" s="23">
        <v>2</v>
      </c>
      <c r="D147" s="23">
        <v>5</v>
      </c>
      <c r="E147" s="23">
        <v>14</v>
      </c>
      <c r="F147" s="23"/>
      <c r="G147" s="23">
        <v>2000</v>
      </c>
      <c r="H147" s="23">
        <v>2700</v>
      </c>
      <c r="I147" s="23">
        <v>271</v>
      </c>
      <c r="J147" s="111">
        <v>147</v>
      </c>
      <c r="K147" s="88" t="s">
        <v>124</v>
      </c>
      <c r="L147" s="152">
        <v>0</v>
      </c>
      <c r="M147" s="76" t="s">
        <v>47</v>
      </c>
      <c r="N147" s="110"/>
      <c r="O147" s="219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24">
      <c r="A148" s="208">
        <v>2025</v>
      </c>
      <c r="B148" s="23">
        <v>8300</v>
      </c>
      <c r="C148" s="23">
        <v>2</v>
      </c>
      <c r="D148" s="23">
        <v>5</v>
      </c>
      <c r="E148" s="23">
        <v>14</v>
      </c>
      <c r="F148" s="23"/>
      <c r="G148" s="23">
        <v>2000</v>
      </c>
      <c r="H148" s="23">
        <v>2700</v>
      </c>
      <c r="I148" s="23">
        <v>271</v>
      </c>
      <c r="J148" s="111">
        <v>154</v>
      </c>
      <c r="K148" s="88" t="s">
        <v>125</v>
      </c>
      <c r="L148" s="152">
        <v>0</v>
      </c>
      <c r="M148" s="76" t="s">
        <v>90</v>
      </c>
      <c r="N148" s="110"/>
      <c r="O148" s="219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24">
      <c r="A149" s="217">
        <v>2025</v>
      </c>
      <c r="B149" s="103">
        <v>8300</v>
      </c>
      <c r="C149" s="103">
        <v>2</v>
      </c>
      <c r="D149" s="103">
        <v>5</v>
      </c>
      <c r="E149" s="103">
        <v>14</v>
      </c>
      <c r="F149" s="103"/>
      <c r="G149" s="103">
        <v>2000</v>
      </c>
      <c r="H149" s="103">
        <v>2700</v>
      </c>
      <c r="I149" s="103">
        <v>272</v>
      </c>
      <c r="J149" s="104" t="s">
        <v>24</v>
      </c>
      <c r="K149" s="105" t="s">
        <v>48</v>
      </c>
      <c r="L149" s="157">
        <f>SUM(L150:L151)</f>
        <v>0</v>
      </c>
      <c r="M149" s="106"/>
      <c r="N149" s="118"/>
      <c r="O149" s="227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24">
      <c r="A150" s="208">
        <v>2025</v>
      </c>
      <c r="B150" s="23">
        <v>8300</v>
      </c>
      <c r="C150" s="23">
        <v>2</v>
      </c>
      <c r="D150" s="23">
        <v>5</v>
      </c>
      <c r="E150" s="23">
        <v>14</v>
      </c>
      <c r="F150" s="23"/>
      <c r="G150" s="23">
        <v>2000</v>
      </c>
      <c r="H150" s="23">
        <v>2700</v>
      </c>
      <c r="I150" s="23">
        <v>272</v>
      </c>
      <c r="J150" s="111">
        <v>70</v>
      </c>
      <c r="K150" s="88" t="s">
        <v>126</v>
      </c>
      <c r="L150" s="152">
        <v>0</v>
      </c>
      <c r="M150" s="76" t="s">
        <v>47</v>
      </c>
      <c r="N150" s="110"/>
      <c r="O150" s="219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24">
      <c r="A151" s="208">
        <v>2025</v>
      </c>
      <c r="B151" s="23">
        <v>8300</v>
      </c>
      <c r="C151" s="23">
        <v>2</v>
      </c>
      <c r="D151" s="23">
        <v>5</v>
      </c>
      <c r="E151" s="23">
        <v>14</v>
      </c>
      <c r="F151" s="23"/>
      <c r="G151" s="23">
        <v>2000</v>
      </c>
      <c r="H151" s="23">
        <v>2700</v>
      </c>
      <c r="I151" s="23">
        <v>272</v>
      </c>
      <c r="J151" s="111">
        <v>72</v>
      </c>
      <c r="K151" s="88" t="s">
        <v>127</v>
      </c>
      <c r="L151" s="152">
        <v>0</v>
      </c>
      <c r="M151" s="76" t="s">
        <v>47</v>
      </c>
      <c r="N151" s="110"/>
      <c r="O151" s="219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24">
      <c r="A152" s="215">
        <v>2025</v>
      </c>
      <c r="B152" s="98">
        <v>8300</v>
      </c>
      <c r="C152" s="98">
        <v>2</v>
      </c>
      <c r="D152" s="98">
        <v>5</v>
      </c>
      <c r="E152" s="98">
        <v>14</v>
      </c>
      <c r="F152" s="98"/>
      <c r="G152" s="98">
        <v>2000</v>
      </c>
      <c r="H152" s="98">
        <v>2800</v>
      </c>
      <c r="I152" s="98"/>
      <c r="J152" s="99" t="s">
        <v>24</v>
      </c>
      <c r="K152" s="100" t="s">
        <v>128</v>
      </c>
      <c r="L152" s="156">
        <f>+L153+L161</f>
        <v>0</v>
      </c>
      <c r="M152" s="101"/>
      <c r="N152" s="102"/>
      <c r="O152" s="216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24">
      <c r="A153" s="217">
        <v>2025</v>
      </c>
      <c r="B153" s="103">
        <v>8300</v>
      </c>
      <c r="C153" s="103">
        <v>2</v>
      </c>
      <c r="D153" s="103">
        <v>5</v>
      </c>
      <c r="E153" s="103">
        <v>14</v>
      </c>
      <c r="F153" s="103"/>
      <c r="G153" s="103">
        <v>2000</v>
      </c>
      <c r="H153" s="103">
        <v>2800</v>
      </c>
      <c r="I153" s="103">
        <v>282</v>
      </c>
      <c r="J153" s="104" t="s">
        <v>24</v>
      </c>
      <c r="K153" s="105" t="s">
        <v>129</v>
      </c>
      <c r="L153" s="157">
        <f>SUM(L154:L160)</f>
        <v>0</v>
      </c>
      <c r="M153" s="106"/>
      <c r="N153" s="107"/>
      <c r="O153" s="218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24">
      <c r="A154" s="208">
        <v>2025</v>
      </c>
      <c r="B154" s="23">
        <v>8300</v>
      </c>
      <c r="C154" s="23">
        <v>2</v>
      </c>
      <c r="D154" s="23">
        <v>5</v>
      </c>
      <c r="E154" s="23">
        <v>14</v>
      </c>
      <c r="F154" s="23"/>
      <c r="G154" s="23">
        <v>2000</v>
      </c>
      <c r="H154" s="23">
        <v>2800</v>
      </c>
      <c r="I154" s="23">
        <v>282</v>
      </c>
      <c r="J154" s="111">
        <v>24</v>
      </c>
      <c r="K154" s="88" t="s">
        <v>130</v>
      </c>
      <c r="L154" s="152">
        <v>0</v>
      </c>
      <c r="M154" s="76" t="s">
        <v>47</v>
      </c>
      <c r="N154" s="110"/>
      <c r="O154" s="219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24">
      <c r="A155" s="208">
        <v>2025</v>
      </c>
      <c r="B155" s="23">
        <v>8300</v>
      </c>
      <c r="C155" s="23">
        <v>2</v>
      </c>
      <c r="D155" s="23">
        <v>5</v>
      </c>
      <c r="E155" s="23">
        <v>14</v>
      </c>
      <c r="F155" s="23"/>
      <c r="G155" s="23">
        <v>2000</v>
      </c>
      <c r="H155" s="23">
        <v>2800</v>
      </c>
      <c r="I155" s="23">
        <v>282</v>
      </c>
      <c r="J155" s="111">
        <v>25</v>
      </c>
      <c r="K155" s="88" t="s">
        <v>131</v>
      </c>
      <c r="L155" s="152">
        <v>0</v>
      </c>
      <c r="M155" s="76" t="s">
        <v>47</v>
      </c>
      <c r="N155" s="110"/>
      <c r="O155" s="219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24">
      <c r="A156" s="208">
        <v>2025</v>
      </c>
      <c r="B156" s="23">
        <v>8300</v>
      </c>
      <c r="C156" s="23">
        <v>2</v>
      </c>
      <c r="D156" s="23">
        <v>5</v>
      </c>
      <c r="E156" s="23">
        <v>14</v>
      </c>
      <c r="F156" s="23"/>
      <c r="G156" s="23">
        <v>2000</v>
      </c>
      <c r="H156" s="23">
        <v>2800</v>
      </c>
      <c r="I156" s="23">
        <v>282</v>
      </c>
      <c r="J156" s="111">
        <v>26</v>
      </c>
      <c r="K156" s="88" t="s">
        <v>132</v>
      </c>
      <c r="L156" s="152">
        <v>0</v>
      </c>
      <c r="M156" s="76" t="s">
        <v>133</v>
      </c>
      <c r="N156" s="110"/>
      <c r="O156" s="219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24">
      <c r="A157" s="208">
        <v>2025</v>
      </c>
      <c r="B157" s="23">
        <v>8300</v>
      </c>
      <c r="C157" s="23">
        <v>2</v>
      </c>
      <c r="D157" s="23">
        <v>5</v>
      </c>
      <c r="E157" s="23">
        <v>14</v>
      </c>
      <c r="F157" s="23"/>
      <c r="G157" s="23">
        <v>2000</v>
      </c>
      <c r="H157" s="23">
        <v>2800</v>
      </c>
      <c r="I157" s="23">
        <v>282</v>
      </c>
      <c r="J157" s="111">
        <v>27</v>
      </c>
      <c r="K157" s="88" t="s">
        <v>134</v>
      </c>
      <c r="L157" s="152">
        <v>0</v>
      </c>
      <c r="M157" s="76" t="s">
        <v>133</v>
      </c>
      <c r="N157" s="110"/>
      <c r="O157" s="219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24">
      <c r="A158" s="208">
        <v>2025</v>
      </c>
      <c r="B158" s="23">
        <v>8300</v>
      </c>
      <c r="C158" s="23">
        <v>2</v>
      </c>
      <c r="D158" s="23">
        <v>5</v>
      </c>
      <c r="E158" s="23">
        <v>14</v>
      </c>
      <c r="F158" s="23"/>
      <c r="G158" s="23">
        <v>2000</v>
      </c>
      <c r="H158" s="23">
        <v>2800</v>
      </c>
      <c r="I158" s="23">
        <v>282</v>
      </c>
      <c r="J158" s="111">
        <v>74</v>
      </c>
      <c r="K158" s="88" t="s">
        <v>135</v>
      </c>
      <c r="L158" s="152">
        <v>0</v>
      </c>
      <c r="M158" s="76" t="s">
        <v>47</v>
      </c>
      <c r="N158" s="110"/>
      <c r="O158" s="219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24">
      <c r="A159" s="208">
        <v>2025</v>
      </c>
      <c r="B159" s="23">
        <v>8300</v>
      </c>
      <c r="C159" s="23">
        <v>2</v>
      </c>
      <c r="D159" s="23">
        <v>5</v>
      </c>
      <c r="E159" s="23">
        <v>14</v>
      </c>
      <c r="F159" s="23"/>
      <c r="G159" s="23">
        <v>2000</v>
      </c>
      <c r="H159" s="23">
        <v>2800</v>
      </c>
      <c r="I159" s="23">
        <v>282</v>
      </c>
      <c r="J159" s="111">
        <v>75</v>
      </c>
      <c r="K159" s="88" t="s">
        <v>136</v>
      </c>
      <c r="L159" s="152">
        <v>0</v>
      </c>
      <c r="M159" s="76" t="s">
        <v>47</v>
      </c>
      <c r="N159" s="110"/>
      <c r="O159" s="219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24">
      <c r="A160" s="208">
        <v>2025</v>
      </c>
      <c r="B160" s="23">
        <v>8300</v>
      </c>
      <c r="C160" s="23">
        <v>2</v>
      </c>
      <c r="D160" s="23">
        <v>5</v>
      </c>
      <c r="E160" s="23">
        <v>14</v>
      </c>
      <c r="F160" s="23"/>
      <c r="G160" s="23">
        <v>2000</v>
      </c>
      <c r="H160" s="23">
        <v>2800</v>
      </c>
      <c r="I160" s="23">
        <v>282</v>
      </c>
      <c r="J160" s="111">
        <v>78</v>
      </c>
      <c r="K160" s="88" t="s">
        <v>137</v>
      </c>
      <c r="L160" s="152">
        <v>0</v>
      </c>
      <c r="M160" s="76" t="s">
        <v>47</v>
      </c>
      <c r="N160" s="110"/>
      <c r="O160" s="219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24">
      <c r="A161" s="217">
        <v>2025</v>
      </c>
      <c r="B161" s="103">
        <v>8300</v>
      </c>
      <c r="C161" s="103">
        <v>2</v>
      </c>
      <c r="D161" s="103">
        <v>5</v>
      </c>
      <c r="E161" s="103">
        <v>14</v>
      </c>
      <c r="F161" s="103"/>
      <c r="G161" s="103">
        <v>2000</v>
      </c>
      <c r="H161" s="103">
        <v>2800</v>
      </c>
      <c r="I161" s="103">
        <v>283</v>
      </c>
      <c r="J161" s="104" t="s">
        <v>24</v>
      </c>
      <c r="K161" s="105" t="s">
        <v>138</v>
      </c>
      <c r="L161" s="157">
        <f>SUM(L162:L193)</f>
        <v>0</v>
      </c>
      <c r="M161" s="106"/>
      <c r="N161" s="107"/>
      <c r="O161" s="218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24">
      <c r="A162" s="208">
        <v>2025</v>
      </c>
      <c r="B162" s="23">
        <v>8300</v>
      </c>
      <c r="C162" s="23">
        <v>2</v>
      </c>
      <c r="D162" s="23">
        <v>5</v>
      </c>
      <c r="E162" s="23">
        <v>14</v>
      </c>
      <c r="F162" s="23"/>
      <c r="G162" s="23">
        <v>2000</v>
      </c>
      <c r="H162" s="23">
        <v>2800</v>
      </c>
      <c r="I162" s="23">
        <v>283</v>
      </c>
      <c r="J162" s="111">
        <v>8</v>
      </c>
      <c r="K162" s="88" t="s">
        <v>139</v>
      </c>
      <c r="L162" s="152">
        <v>0</v>
      </c>
      <c r="M162" s="76" t="s">
        <v>47</v>
      </c>
      <c r="N162" s="110"/>
      <c r="O162" s="219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24">
      <c r="A163" s="208">
        <v>2025</v>
      </c>
      <c r="B163" s="23">
        <v>8300</v>
      </c>
      <c r="C163" s="23">
        <v>2</v>
      </c>
      <c r="D163" s="23">
        <v>5</v>
      </c>
      <c r="E163" s="23">
        <v>14</v>
      </c>
      <c r="F163" s="23"/>
      <c r="G163" s="23">
        <v>2000</v>
      </c>
      <c r="H163" s="23">
        <v>2800</v>
      </c>
      <c r="I163" s="23">
        <v>283</v>
      </c>
      <c r="J163" s="111">
        <v>12</v>
      </c>
      <c r="K163" s="88" t="s">
        <v>140</v>
      </c>
      <c r="L163" s="152">
        <v>0</v>
      </c>
      <c r="M163" s="76" t="s">
        <v>47</v>
      </c>
      <c r="N163" s="110"/>
      <c r="O163" s="219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24">
      <c r="A164" s="208">
        <v>2025</v>
      </c>
      <c r="B164" s="23">
        <v>8300</v>
      </c>
      <c r="C164" s="23">
        <v>2</v>
      </c>
      <c r="D164" s="23">
        <v>5</v>
      </c>
      <c r="E164" s="23">
        <v>14</v>
      </c>
      <c r="F164" s="23"/>
      <c r="G164" s="23">
        <v>2000</v>
      </c>
      <c r="H164" s="23">
        <v>2800</v>
      </c>
      <c r="I164" s="23">
        <v>283</v>
      </c>
      <c r="J164" s="111">
        <v>13</v>
      </c>
      <c r="K164" s="88" t="s">
        <v>141</v>
      </c>
      <c r="L164" s="152">
        <v>0</v>
      </c>
      <c r="M164" s="76" t="s">
        <v>47</v>
      </c>
      <c r="N164" s="110"/>
      <c r="O164" s="219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24">
      <c r="A165" s="208">
        <v>2025</v>
      </c>
      <c r="B165" s="23">
        <v>8300</v>
      </c>
      <c r="C165" s="23">
        <v>2</v>
      </c>
      <c r="D165" s="23">
        <v>5</v>
      </c>
      <c r="E165" s="23">
        <v>14</v>
      </c>
      <c r="F165" s="23"/>
      <c r="G165" s="23">
        <v>2000</v>
      </c>
      <c r="H165" s="23">
        <v>2800</v>
      </c>
      <c r="I165" s="23">
        <v>283</v>
      </c>
      <c r="J165" s="111">
        <v>22</v>
      </c>
      <c r="K165" s="88" t="s">
        <v>142</v>
      </c>
      <c r="L165" s="152">
        <v>0</v>
      </c>
      <c r="M165" s="76" t="s">
        <v>47</v>
      </c>
      <c r="N165" s="110"/>
      <c r="O165" s="219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4">
      <c r="A166" s="208">
        <v>2025</v>
      </c>
      <c r="B166" s="23">
        <v>8300</v>
      </c>
      <c r="C166" s="23">
        <v>2</v>
      </c>
      <c r="D166" s="23">
        <v>5</v>
      </c>
      <c r="E166" s="23">
        <v>14</v>
      </c>
      <c r="F166" s="23"/>
      <c r="G166" s="23">
        <v>2000</v>
      </c>
      <c r="H166" s="23">
        <v>2800</v>
      </c>
      <c r="I166" s="23">
        <v>283</v>
      </c>
      <c r="J166" s="111">
        <v>23</v>
      </c>
      <c r="K166" s="88" t="s">
        <v>143</v>
      </c>
      <c r="L166" s="152">
        <v>0</v>
      </c>
      <c r="M166" s="76" t="s">
        <v>47</v>
      </c>
      <c r="N166" s="110"/>
      <c r="O166" s="219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24">
      <c r="A167" s="208">
        <v>2025</v>
      </c>
      <c r="B167" s="23">
        <v>8300</v>
      </c>
      <c r="C167" s="23">
        <v>2</v>
      </c>
      <c r="D167" s="23">
        <v>5</v>
      </c>
      <c r="E167" s="23">
        <v>14</v>
      </c>
      <c r="F167" s="23"/>
      <c r="G167" s="23">
        <v>2000</v>
      </c>
      <c r="H167" s="23">
        <v>2800</v>
      </c>
      <c r="I167" s="23">
        <v>283</v>
      </c>
      <c r="J167" s="111">
        <v>28</v>
      </c>
      <c r="K167" s="88" t="s">
        <v>144</v>
      </c>
      <c r="L167" s="152">
        <v>0</v>
      </c>
      <c r="M167" s="76" t="s">
        <v>47</v>
      </c>
      <c r="N167" s="110"/>
      <c r="O167" s="219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">
      <c r="A168" s="208">
        <v>2025</v>
      </c>
      <c r="B168" s="23">
        <v>8300</v>
      </c>
      <c r="C168" s="23">
        <v>2</v>
      </c>
      <c r="D168" s="23">
        <v>5</v>
      </c>
      <c r="E168" s="23">
        <v>14</v>
      </c>
      <c r="F168" s="23"/>
      <c r="G168" s="23">
        <v>2000</v>
      </c>
      <c r="H168" s="23">
        <v>2800</v>
      </c>
      <c r="I168" s="23">
        <v>283</v>
      </c>
      <c r="J168" s="111">
        <v>29</v>
      </c>
      <c r="K168" s="88" t="s">
        <v>145</v>
      </c>
      <c r="L168" s="152">
        <v>0</v>
      </c>
      <c r="M168" s="76" t="s">
        <v>47</v>
      </c>
      <c r="N168" s="110"/>
      <c r="O168" s="219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24">
      <c r="A169" s="208">
        <v>2025</v>
      </c>
      <c r="B169" s="23">
        <v>8300</v>
      </c>
      <c r="C169" s="23">
        <v>2</v>
      </c>
      <c r="D169" s="23">
        <v>5</v>
      </c>
      <c r="E169" s="23">
        <v>14</v>
      </c>
      <c r="F169" s="23"/>
      <c r="G169" s="23">
        <v>2000</v>
      </c>
      <c r="H169" s="23">
        <v>2800</v>
      </c>
      <c r="I169" s="23">
        <v>283</v>
      </c>
      <c r="J169" s="111">
        <v>30</v>
      </c>
      <c r="K169" s="88" t="s">
        <v>146</v>
      </c>
      <c r="L169" s="152">
        <v>0</v>
      </c>
      <c r="M169" s="76" t="s">
        <v>47</v>
      </c>
      <c r="N169" s="110"/>
      <c r="O169" s="219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">
      <c r="A170" s="208">
        <v>2025</v>
      </c>
      <c r="B170" s="23">
        <v>8300</v>
      </c>
      <c r="C170" s="23">
        <v>2</v>
      </c>
      <c r="D170" s="23">
        <v>5</v>
      </c>
      <c r="E170" s="23">
        <v>14</v>
      </c>
      <c r="F170" s="23"/>
      <c r="G170" s="23">
        <v>2000</v>
      </c>
      <c r="H170" s="23">
        <v>2800</v>
      </c>
      <c r="I170" s="23">
        <v>283</v>
      </c>
      <c r="J170" s="111">
        <v>31</v>
      </c>
      <c r="K170" s="88" t="s">
        <v>147</v>
      </c>
      <c r="L170" s="152">
        <v>0</v>
      </c>
      <c r="M170" s="76" t="s">
        <v>47</v>
      </c>
      <c r="N170" s="110"/>
      <c r="O170" s="219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24">
      <c r="A171" s="208">
        <v>2025</v>
      </c>
      <c r="B171" s="23">
        <v>8300</v>
      </c>
      <c r="C171" s="23">
        <v>2</v>
      </c>
      <c r="D171" s="23">
        <v>5</v>
      </c>
      <c r="E171" s="23">
        <v>14</v>
      </c>
      <c r="F171" s="23"/>
      <c r="G171" s="23">
        <v>2000</v>
      </c>
      <c r="H171" s="23">
        <v>2800</v>
      </c>
      <c r="I171" s="23">
        <v>283</v>
      </c>
      <c r="J171" s="111">
        <v>32</v>
      </c>
      <c r="K171" s="88" t="s">
        <v>148</v>
      </c>
      <c r="L171" s="152">
        <v>0</v>
      </c>
      <c r="M171" s="76" t="s">
        <v>47</v>
      </c>
      <c r="N171" s="110"/>
      <c r="O171" s="219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4">
      <c r="A172" s="208">
        <v>2025</v>
      </c>
      <c r="B172" s="23">
        <v>8300</v>
      </c>
      <c r="C172" s="23">
        <v>2</v>
      </c>
      <c r="D172" s="23">
        <v>5</v>
      </c>
      <c r="E172" s="23">
        <v>14</v>
      </c>
      <c r="F172" s="23"/>
      <c r="G172" s="23">
        <v>2000</v>
      </c>
      <c r="H172" s="23">
        <v>2800</v>
      </c>
      <c r="I172" s="23">
        <v>283</v>
      </c>
      <c r="J172" s="111">
        <v>34</v>
      </c>
      <c r="K172" s="88" t="s">
        <v>149</v>
      </c>
      <c r="L172" s="152">
        <v>0</v>
      </c>
      <c r="M172" s="76" t="s">
        <v>47</v>
      </c>
      <c r="N172" s="110"/>
      <c r="O172" s="219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24">
      <c r="A173" s="208">
        <v>2025</v>
      </c>
      <c r="B173" s="23">
        <v>8300</v>
      </c>
      <c r="C173" s="23">
        <v>2</v>
      </c>
      <c r="D173" s="23">
        <v>5</v>
      </c>
      <c r="E173" s="23">
        <v>14</v>
      </c>
      <c r="F173" s="23"/>
      <c r="G173" s="23">
        <v>2000</v>
      </c>
      <c r="H173" s="23">
        <v>2800</v>
      </c>
      <c r="I173" s="23">
        <v>283</v>
      </c>
      <c r="J173" s="111">
        <v>33</v>
      </c>
      <c r="K173" s="88" t="s">
        <v>150</v>
      </c>
      <c r="L173" s="152">
        <v>0</v>
      </c>
      <c r="M173" s="76" t="s">
        <v>47</v>
      </c>
      <c r="N173" s="110"/>
      <c r="O173" s="219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24">
      <c r="A174" s="208">
        <v>2025</v>
      </c>
      <c r="B174" s="23">
        <v>8300</v>
      </c>
      <c r="C174" s="23">
        <v>2</v>
      </c>
      <c r="D174" s="23">
        <v>5</v>
      </c>
      <c r="E174" s="23">
        <v>14</v>
      </c>
      <c r="F174" s="23"/>
      <c r="G174" s="23">
        <v>2000</v>
      </c>
      <c r="H174" s="23">
        <v>2800</v>
      </c>
      <c r="I174" s="23">
        <v>283</v>
      </c>
      <c r="J174" s="111">
        <v>42</v>
      </c>
      <c r="K174" s="88" t="s">
        <v>151</v>
      </c>
      <c r="L174" s="152">
        <v>0</v>
      </c>
      <c r="M174" s="76" t="s">
        <v>90</v>
      </c>
      <c r="N174" s="110"/>
      <c r="O174" s="219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24">
      <c r="A175" s="208">
        <v>2025</v>
      </c>
      <c r="B175" s="23">
        <v>8300</v>
      </c>
      <c r="C175" s="23">
        <v>2</v>
      </c>
      <c r="D175" s="23">
        <v>5</v>
      </c>
      <c r="E175" s="23">
        <v>14</v>
      </c>
      <c r="F175" s="23"/>
      <c r="G175" s="23">
        <v>2000</v>
      </c>
      <c r="H175" s="23">
        <v>2800</v>
      </c>
      <c r="I175" s="23">
        <v>283</v>
      </c>
      <c r="J175" s="111">
        <v>43</v>
      </c>
      <c r="K175" s="88" t="s">
        <v>152</v>
      </c>
      <c r="L175" s="152">
        <v>0</v>
      </c>
      <c r="M175" s="76" t="s">
        <v>90</v>
      </c>
      <c r="N175" s="110"/>
      <c r="O175" s="219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24">
      <c r="A176" s="208">
        <v>2025</v>
      </c>
      <c r="B176" s="23">
        <v>8300</v>
      </c>
      <c r="C176" s="23">
        <v>2</v>
      </c>
      <c r="D176" s="23">
        <v>5</v>
      </c>
      <c r="E176" s="23">
        <v>14</v>
      </c>
      <c r="F176" s="23"/>
      <c r="G176" s="23">
        <v>2000</v>
      </c>
      <c r="H176" s="23">
        <v>2800</v>
      </c>
      <c r="I176" s="23">
        <v>283</v>
      </c>
      <c r="J176" s="111">
        <v>41</v>
      </c>
      <c r="K176" s="88" t="s">
        <v>153</v>
      </c>
      <c r="L176" s="152">
        <v>0</v>
      </c>
      <c r="M176" s="76" t="s">
        <v>90</v>
      </c>
      <c r="N176" s="110"/>
      <c r="O176" s="219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24">
      <c r="A177" s="208">
        <v>2025</v>
      </c>
      <c r="B177" s="23">
        <v>8300</v>
      </c>
      <c r="C177" s="23">
        <v>2</v>
      </c>
      <c r="D177" s="23">
        <v>5</v>
      </c>
      <c r="E177" s="23">
        <v>14</v>
      </c>
      <c r="F177" s="23"/>
      <c r="G177" s="23">
        <v>2000</v>
      </c>
      <c r="H177" s="23">
        <v>2800</v>
      </c>
      <c r="I177" s="23">
        <v>283</v>
      </c>
      <c r="J177" s="111">
        <v>51</v>
      </c>
      <c r="K177" s="88" t="s">
        <v>154</v>
      </c>
      <c r="L177" s="152">
        <v>0</v>
      </c>
      <c r="M177" s="76" t="s">
        <v>103</v>
      </c>
      <c r="N177" s="110"/>
      <c r="O177" s="219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24">
      <c r="A178" s="208">
        <v>2025</v>
      </c>
      <c r="B178" s="23">
        <v>8300</v>
      </c>
      <c r="C178" s="23">
        <v>2</v>
      </c>
      <c r="D178" s="23">
        <v>5</v>
      </c>
      <c r="E178" s="23">
        <v>14</v>
      </c>
      <c r="F178" s="23"/>
      <c r="G178" s="23">
        <v>2000</v>
      </c>
      <c r="H178" s="23">
        <v>2800</v>
      </c>
      <c r="I178" s="23">
        <v>283</v>
      </c>
      <c r="J178" s="111">
        <v>57</v>
      </c>
      <c r="K178" s="88" t="s">
        <v>155</v>
      </c>
      <c r="L178" s="152">
        <v>0</v>
      </c>
      <c r="M178" s="76" t="s">
        <v>47</v>
      </c>
      <c r="N178" s="110"/>
      <c r="O178" s="219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24">
      <c r="A179" s="208">
        <v>2025</v>
      </c>
      <c r="B179" s="23">
        <v>8300</v>
      </c>
      <c r="C179" s="23">
        <v>2</v>
      </c>
      <c r="D179" s="23">
        <v>5</v>
      </c>
      <c r="E179" s="23">
        <v>14</v>
      </c>
      <c r="F179" s="23"/>
      <c r="G179" s="23">
        <v>2000</v>
      </c>
      <c r="H179" s="23">
        <v>2800</v>
      </c>
      <c r="I179" s="23">
        <v>283</v>
      </c>
      <c r="J179" s="111">
        <v>60</v>
      </c>
      <c r="K179" s="88" t="s">
        <v>156</v>
      </c>
      <c r="L179" s="152">
        <v>0</v>
      </c>
      <c r="M179" s="76" t="s">
        <v>103</v>
      </c>
      <c r="N179" s="110"/>
      <c r="O179" s="219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24">
      <c r="A180" s="208">
        <v>2025</v>
      </c>
      <c r="B180" s="23">
        <v>8300</v>
      </c>
      <c r="C180" s="23">
        <v>2</v>
      </c>
      <c r="D180" s="23">
        <v>5</v>
      </c>
      <c r="E180" s="23">
        <v>14</v>
      </c>
      <c r="F180" s="23"/>
      <c r="G180" s="23">
        <v>2000</v>
      </c>
      <c r="H180" s="23">
        <v>2800</v>
      </c>
      <c r="I180" s="23">
        <v>283</v>
      </c>
      <c r="J180" s="111">
        <v>65</v>
      </c>
      <c r="K180" s="88" t="s">
        <v>157</v>
      </c>
      <c r="L180" s="152">
        <v>0</v>
      </c>
      <c r="M180" s="76" t="s">
        <v>47</v>
      </c>
      <c r="N180" s="110"/>
      <c r="O180" s="219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24">
      <c r="A181" s="208">
        <v>2025</v>
      </c>
      <c r="B181" s="23">
        <v>8300</v>
      </c>
      <c r="C181" s="23">
        <v>2</v>
      </c>
      <c r="D181" s="23">
        <v>5</v>
      </c>
      <c r="E181" s="23">
        <v>14</v>
      </c>
      <c r="F181" s="23"/>
      <c r="G181" s="23">
        <v>2000</v>
      </c>
      <c r="H181" s="23">
        <v>2800</v>
      </c>
      <c r="I181" s="23">
        <v>283</v>
      </c>
      <c r="J181" s="111">
        <v>66</v>
      </c>
      <c r="K181" s="88" t="s">
        <v>158</v>
      </c>
      <c r="L181" s="152">
        <v>0</v>
      </c>
      <c r="M181" s="76" t="s">
        <v>47</v>
      </c>
      <c r="N181" s="110"/>
      <c r="O181" s="219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24">
      <c r="A182" s="208">
        <v>2025</v>
      </c>
      <c r="B182" s="23">
        <v>8300</v>
      </c>
      <c r="C182" s="23">
        <v>2</v>
      </c>
      <c r="D182" s="23">
        <v>5</v>
      </c>
      <c r="E182" s="23">
        <v>14</v>
      </c>
      <c r="F182" s="23"/>
      <c r="G182" s="23">
        <v>2000</v>
      </c>
      <c r="H182" s="23">
        <v>2800</v>
      </c>
      <c r="I182" s="23">
        <v>283</v>
      </c>
      <c r="J182" s="111">
        <v>67</v>
      </c>
      <c r="K182" s="88" t="s">
        <v>159</v>
      </c>
      <c r="L182" s="152">
        <v>0</v>
      </c>
      <c r="M182" s="76" t="s">
        <v>47</v>
      </c>
      <c r="N182" s="110"/>
      <c r="O182" s="219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24">
      <c r="A183" s="208">
        <v>2025</v>
      </c>
      <c r="B183" s="23">
        <v>8300</v>
      </c>
      <c r="C183" s="23">
        <v>2</v>
      </c>
      <c r="D183" s="23">
        <v>5</v>
      </c>
      <c r="E183" s="23">
        <v>14</v>
      </c>
      <c r="F183" s="23"/>
      <c r="G183" s="23">
        <v>2000</v>
      </c>
      <c r="H183" s="23">
        <v>2800</v>
      </c>
      <c r="I183" s="23">
        <v>283</v>
      </c>
      <c r="J183" s="111">
        <v>76</v>
      </c>
      <c r="K183" s="88" t="s">
        <v>160</v>
      </c>
      <c r="L183" s="152">
        <v>0</v>
      </c>
      <c r="M183" s="76" t="s">
        <v>47</v>
      </c>
      <c r="N183" s="110"/>
      <c r="O183" s="219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24">
      <c r="A184" s="208">
        <v>2025</v>
      </c>
      <c r="B184" s="23">
        <v>8300</v>
      </c>
      <c r="C184" s="23">
        <v>2</v>
      </c>
      <c r="D184" s="23">
        <v>5</v>
      </c>
      <c r="E184" s="23">
        <v>14</v>
      </c>
      <c r="F184" s="23"/>
      <c r="G184" s="23">
        <v>2000</v>
      </c>
      <c r="H184" s="23">
        <v>2800</v>
      </c>
      <c r="I184" s="23">
        <v>283</v>
      </c>
      <c r="J184" s="111">
        <v>81</v>
      </c>
      <c r="K184" s="88" t="s">
        <v>161</v>
      </c>
      <c r="L184" s="152">
        <v>0</v>
      </c>
      <c r="M184" s="76" t="s">
        <v>90</v>
      </c>
      <c r="N184" s="110"/>
      <c r="O184" s="219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24">
      <c r="A185" s="208">
        <v>2025</v>
      </c>
      <c r="B185" s="23">
        <v>8300</v>
      </c>
      <c r="C185" s="23">
        <v>2</v>
      </c>
      <c r="D185" s="23">
        <v>5</v>
      </c>
      <c r="E185" s="23">
        <v>14</v>
      </c>
      <c r="F185" s="23"/>
      <c r="G185" s="23">
        <v>2000</v>
      </c>
      <c r="H185" s="23">
        <v>2800</v>
      </c>
      <c r="I185" s="23">
        <v>283</v>
      </c>
      <c r="J185" s="111">
        <v>82</v>
      </c>
      <c r="K185" s="88" t="s">
        <v>162</v>
      </c>
      <c r="L185" s="152">
        <v>0</v>
      </c>
      <c r="M185" s="76" t="s">
        <v>90</v>
      </c>
      <c r="N185" s="110"/>
      <c r="O185" s="219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24">
      <c r="A186" s="208">
        <v>2025</v>
      </c>
      <c r="B186" s="23">
        <v>8300</v>
      </c>
      <c r="C186" s="23">
        <v>2</v>
      </c>
      <c r="D186" s="23">
        <v>5</v>
      </c>
      <c r="E186" s="23">
        <v>14</v>
      </c>
      <c r="F186" s="23"/>
      <c r="G186" s="23">
        <v>2000</v>
      </c>
      <c r="H186" s="23">
        <v>2800</v>
      </c>
      <c r="I186" s="23">
        <v>283</v>
      </c>
      <c r="J186" s="111">
        <v>83</v>
      </c>
      <c r="K186" s="88" t="s">
        <v>163</v>
      </c>
      <c r="L186" s="152">
        <v>0</v>
      </c>
      <c r="M186" s="76" t="s">
        <v>90</v>
      </c>
      <c r="N186" s="110"/>
      <c r="O186" s="219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24">
      <c r="A187" s="208">
        <v>2025</v>
      </c>
      <c r="B187" s="23">
        <v>8300</v>
      </c>
      <c r="C187" s="23">
        <v>2</v>
      </c>
      <c r="D187" s="23">
        <v>5</v>
      </c>
      <c r="E187" s="23">
        <v>14</v>
      </c>
      <c r="F187" s="23"/>
      <c r="G187" s="23">
        <v>2000</v>
      </c>
      <c r="H187" s="23">
        <v>2800</v>
      </c>
      <c r="I187" s="23">
        <v>283</v>
      </c>
      <c r="J187" s="111">
        <v>90</v>
      </c>
      <c r="K187" s="88" t="s">
        <v>164</v>
      </c>
      <c r="L187" s="152">
        <v>0</v>
      </c>
      <c r="M187" s="76" t="s">
        <v>47</v>
      </c>
      <c r="N187" s="110"/>
      <c r="O187" s="219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24">
      <c r="A188" s="208">
        <v>2025</v>
      </c>
      <c r="B188" s="23">
        <v>8300</v>
      </c>
      <c r="C188" s="23">
        <v>2</v>
      </c>
      <c r="D188" s="23">
        <v>5</v>
      </c>
      <c r="E188" s="23">
        <v>14</v>
      </c>
      <c r="F188" s="23"/>
      <c r="G188" s="23">
        <v>2000</v>
      </c>
      <c r="H188" s="23">
        <v>2800</v>
      </c>
      <c r="I188" s="23">
        <v>283</v>
      </c>
      <c r="J188" s="111">
        <v>97</v>
      </c>
      <c r="K188" s="88" t="s">
        <v>165</v>
      </c>
      <c r="L188" s="152">
        <v>0</v>
      </c>
      <c r="M188" s="76" t="s">
        <v>47</v>
      </c>
      <c r="N188" s="110"/>
      <c r="O188" s="219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24">
      <c r="A189" s="208">
        <v>2025</v>
      </c>
      <c r="B189" s="23">
        <v>8300</v>
      </c>
      <c r="C189" s="23">
        <v>2</v>
      </c>
      <c r="D189" s="23">
        <v>5</v>
      </c>
      <c r="E189" s="23">
        <v>14</v>
      </c>
      <c r="F189" s="23"/>
      <c r="G189" s="23">
        <v>2000</v>
      </c>
      <c r="H189" s="23">
        <v>2800</v>
      </c>
      <c r="I189" s="23">
        <v>283</v>
      </c>
      <c r="J189" s="111">
        <v>99</v>
      </c>
      <c r="K189" s="88" t="s">
        <v>166</v>
      </c>
      <c r="L189" s="152">
        <v>0</v>
      </c>
      <c r="M189" s="76" t="s">
        <v>47</v>
      </c>
      <c r="N189" s="110"/>
      <c r="O189" s="219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24">
      <c r="A190" s="208">
        <v>2025</v>
      </c>
      <c r="B190" s="23">
        <v>8300</v>
      </c>
      <c r="C190" s="23">
        <v>2</v>
      </c>
      <c r="D190" s="23">
        <v>5</v>
      </c>
      <c r="E190" s="23">
        <v>14</v>
      </c>
      <c r="F190" s="23"/>
      <c r="G190" s="23">
        <v>2000</v>
      </c>
      <c r="H190" s="23">
        <v>2800</v>
      </c>
      <c r="I190" s="23">
        <v>283</v>
      </c>
      <c r="J190" s="111">
        <v>109</v>
      </c>
      <c r="K190" s="88" t="s">
        <v>167</v>
      </c>
      <c r="L190" s="152">
        <v>0</v>
      </c>
      <c r="M190" s="76" t="s">
        <v>90</v>
      </c>
      <c r="N190" s="110"/>
      <c r="O190" s="219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24">
      <c r="A191" s="208">
        <v>2025</v>
      </c>
      <c r="B191" s="23">
        <v>8300</v>
      </c>
      <c r="C191" s="23">
        <v>2</v>
      </c>
      <c r="D191" s="23">
        <v>5</v>
      </c>
      <c r="E191" s="23">
        <v>14</v>
      </c>
      <c r="F191" s="23"/>
      <c r="G191" s="23">
        <v>2000</v>
      </c>
      <c r="H191" s="23">
        <v>2800</v>
      </c>
      <c r="I191" s="23">
        <v>283</v>
      </c>
      <c r="J191" s="111">
        <v>123</v>
      </c>
      <c r="K191" s="88" t="s">
        <v>168</v>
      </c>
      <c r="L191" s="152">
        <v>0</v>
      </c>
      <c r="M191" s="76" t="s">
        <v>90</v>
      </c>
      <c r="N191" s="110"/>
      <c r="O191" s="219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24">
      <c r="A192" s="208">
        <v>2025</v>
      </c>
      <c r="B192" s="23">
        <v>8300</v>
      </c>
      <c r="C192" s="23">
        <v>2</v>
      </c>
      <c r="D192" s="23">
        <v>5</v>
      </c>
      <c r="E192" s="23">
        <v>14</v>
      </c>
      <c r="F192" s="23"/>
      <c r="G192" s="23">
        <v>2000</v>
      </c>
      <c r="H192" s="23">
        <v>2800</v>
      </c>
      <c r="I192" s="23">
        <v>283</v>
      </c>
      <c r="J192" s="111">
        <v>124</v>
      </c>
      <c r="K192" s="88" t="s">
        <v>169</v>
      </c>
      <c r="L192" s="152">
        <v>0</v>
      </c>
      <c r="M192" s="76" t="s">
        <v>90</v>
      </c>
      <c r="N192" s="110"/>
      <c r="O192" s="219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24">
      <c r="A193" s="208">
        <v>2025</v>
      </c>
      <c r="B193" s="23">
        <v>8300</v>
      </c>
      <c r="C193" s="23">
        <v>2</v>
      </c>
      <c r="D193" s="23">
        <v>5</v>
      </c>
      <c r="E193" s="23">
        <v>14</v>
      </c>
      <c r="F193" s="23"/>
      <c r="G193" s="23">
        <v>2000</v>
      </c>
      <c r="H193" s="23">
        <v>2800</v>
      </c>
      <c r="I193" s="23">
        <v>283</v>
      </c>
      <c r="J193" s="111">
        <v>125</v>
      </c>
      <c r="K193" s="88" t="s">
        <v>170</v>
      </c>
      <c r="L193" s="152">
        <v>0</v>
      </c>
      <c r="M193" s="76" t="s">
        <v>90</v>
      </c>
      <c r="N193" s="110"/>
      <c r="O193" s="219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24">
      <c r="A194" s="215">
        <v>2025</v>
      </c>
      <c r="B194" s="98">
        <v>8300</v>
      </c>
      <c r="C194" s="98">
        <v>2</v>
      </c>
      <c r="D194" s="98">
        <v>5</v>
      </c>
      <c r="E194" s="98">
        <v>14</v>
      </c>
      <c r="F194" s="98"/>
      <c r="G194" s="98">
        <v>2000</v>
      </c>
      <c r="H194" s="98">
        <v>2900</v>
      </c>
      <c r="I194" s="98"/>
      <c r="J194" s="99"/>
      <c r="K194" s="100" t="s">
        <v>171</v>
      </c>
      <c r="L194" s="156">
        <f>L195</f>
        <v>0</v>
      </c>
      <c r="M194" s="101"/>
      <c r="N194" s="102"/>
      <c r="O194" s="216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24">
      <c r="A195" s="217">
        <v>2025</v>
      </c>
      <c r="B195" s="103">
        <v>8300</v>
      </c>
      <c r="C195" s="103">
        <v>2</v>
      </c>
      <c r="D195" s="103">
        <v>5</v>
      </c>
      <c r="E195" s="103">
        <v>14</v>
      </c>
      <c r="F195" s="103"/>
      <c r="G195" s="103">
        <v>2000</v>
      </c>
      <c r="H195" s="103">
        <v>2200</v>
      </c>
      <c r="I195" s="103">
        <v>296</v>
      </c>
      <c r="J195" s="104"/>
      <c r="K195" s="123" t="s">
        <v>172</v>
      </c>
      <c r="L195" s="157">
        <f>L196</f>
        <v>0</v>
      </c>
      <c r="M195" s="106"/>
      <c r="N195" s="108"/>
      <c r="O195" s="218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24">
      <c r="A196" s="208">
        <v>2025</v>
      </c>
      <c r="B196" s="23">
        <v>8300</v>
      </c>
      <c r="C196" s="23">
        <v>2</v>
      </c>
      <c r="D196" s="23">
        <v>5</v>
      </c>
      <c r="E196" s="23">
        <v>14</v>
      </c>
      <c r="F196" s="23"/>
      <c r="G196" s="23">
        <v>2000</v>
      </c>
      <c r="H196" s="23">
        <v>2200</v>
      </c>
      <c r="I196" s="23">
        <v>296</v>
      </c>
      <c r="J196" s="111"/>
      <c r="K196" s="88" t="s">
        <v>172</v>
      </c>
      <c r="L196" s="152">
        <v>0</v>
      </c>
      <c r="M196" s="76" t="s">
        <v>47</v>
      </c>
      <c r="N196" s="78"/>
      <c r="O196" s="209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4">
      <c r="A197" s="202">
        <v>2025</v>
      </c>
      <c r="B197" s="56">
        <v>8300</v>
      </c>
      <c r="C197" s="56">
        <v>2</v>
      </c>
      <c r="D197" s="56">
        <v>5</v>
      </c>
      <c r="E197" s="56">
        <v>14</v>
      </c>
      <c r="F197" s="56"/>
      <c r="G197" s="56">
        <v>3000</v>
      </c>
      <c r="H197" s="56"/>
      <c r="I197" s="56"/>
      <c r="J197" s="97"/>
      <c r="K197" s="58" t="s">
        <v>35</v>
      </c>
      <c r="L197" s="149">
        <f>SUM(L198+L201+L204+L207+L210)</f>
        <v>0</v>
      </c>
      <c r="M197" s="59"/>
      <c r="N197" s="60"/>
      <c r="O197" s="20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24">
      <c r="A198" s="215">
        <v>2025</v>
      </c>
      <c r="B198" s="98">
        <v>8300</v>
      </c>
      <c r="C198" s="98">
        <v>2</v>
      </c>
      <c r="D198" s="98">
        <v>5</v>
      </c>
      <c r="E198" s="98">
        <v>14</v>
      </c>
      <c r="F198" s="98"/>
      <c r="G198" s="98">
        <v>3000</v>
      </c>
      <c r="H198" s="98">
        <v>3300</v>
      </c>
      <c r="I198" s="98"/>
      <c r="J198" s="99"/>
      <c r="K198" s="100" t="s">
        <v>173</v>
      </c>
      <c r="L198" s="156">
        <f>L199</f>
        <v>0</v>
      </c>
      <c r="M198" s="101"/>
      <c r="N198" s="102"/>
      <c r="O198" s="216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24">
      <c r="A199" s="217">
        <v>2025</v>
      </c>
      <c r="B199" s="103">
        <v>8300</v>
      </c>
      <c r="C199" s="103">
        <v>2</v>
      </c>
      <c r="D199" s="103">
        <v>5</v>
      </c>
      <c r="E199" s="103">
        <v>14</v>
      </c>
      <c r="F199" s="103"/>
      <c r="G199" s="103">
        <v>3000</v>
      </c>
      <c r="H199" s="103">
        <v>3300</v>
      </c>
      <c r="I199" s="103">
        <v>336</v>
      </c>
      <c r="J199" s="104"/>
      <c r="K199" s="105" t="s">
        <v>174</v>
      </c>
      <c r="L199" s="157">
        <f>L200</f>
        <v>0</v>
      </c>
      <c r="M199" s="106"/>
      <c r="N199" s="107"/>
      <c r="O199" s="218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46.5">
      <c r="A200" s="208">
        <v>2025</v>
      </c>
      <c r="B200" s="23">
        <v>8300</v>
      </c>
      <c r="C200" s="23">
        <v>2</v>
      </c>
      <c r="D200" s="23">
        <v>5</v>
      </c>
      <c r="E200" s="23">
        <v>14</v>
      </c>
      <c r="F200" s="23"/>
      <c r="G200" s="23">
        <v>3000</v>
      </c>
      <c r="H200" s="23">
        <v>3300</v>
      </c>
      <c r="I200" s="23">
        <v>336</v>
      </c>
      <c r="J200" s="111"/>
      <c r="K200" s="88" t="s">
        <v>175</v>
      </c>
      <c r="L200" s="152">
        <v>0</v>
      </c>
      <c r="M200" s="76" t="s">
        <v>47</v>
      </c>
      <c r="N200" s="110"/>
      <c r="O200" s="219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24">
      <c r="A201" s="215">
        <v>2025</v>
      </c>
      <c r="B201" s="98">
        <v>8300</v>
      </c>
      <c r="C201" s="98">
        <v>2</v>
      </c>
      <c r="D201" s="98">
        <v>5</v>
      </c>
      <c r="E201" s="98">
        <v>14</v>
      </c>
      <c r="F201" s="98"/>
      <c r="G201" s="98">
        <v>3000</v>
      </c>
      <c r="H201" s="98">
        <v>3400</v>
      </c>
      <c r="I201" s="98"/>
      <c r="J201" s="99"/>
      <c r="K201" s="100" t="s">
        <v>176</v>
      </c>
      <c r="L201" s="156">
        <f>L202</f>
        <v>0</v>
      </c>
      <c r="M201" s="101"/>
      <c r="N201" s="102"/>
      <c r="O201" s="216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24">
      <c r="A202" s="217">
        <v>2025</v>
      </c>
      <c r="B202" s="103">
        <v>8300</v>
      </c>
      <c r="C202" s="103">
        <v>2</v>
      </c>
      <c r="D202" s="103">
        <v>5</v>
      </c>
      <c r="E202" s="103">
        <v>14</v>
      </c>
      <c r="F202" s="103"/>
      <c r="G202" s="103">
        <v>3000</v>
      </c>
      <c r="H202" s="103">
        <v>3400</v>
      </c>
      <c r="I202" s="103">
        <v>345</v>
      </c>
      <c r="J202" s="104"/>
      <c r="K202" s="105" t="s">
        <v>177</v>
      </c>
      <c r="L202" s="157">
        <f>L203</f>
        <v>0</v>
      </c>
      <c r="M202" s="106"/>
      <c r="N202" s="107"/>
      <c r="O202" s="218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24">
      <c r="A203" s="208">
        <v>2025</v>
      </c>
      <c r="B203" s="23">
        <v>8300</v>
      </c>
      <c r="C203" s="23">
        <v>2</v>
      </c>
      <c r="D203" s="23">
        <v>5</v>
      </c>
      <c r="E203" s="23">
        <v>14</v>
      </c>
      <c r="F203" s="23"/>
      <c r="G203" s="23">
        <v>3000</v>
      </c>
      <c r="H203" s="23">
        <v>3400</v>
      </c>
      <c r="I203" s="23">
        <v>345</v>
      </c>
      <c r="J203" s="111"/>
      <c r="K203" s="88" t="s">
        <v>177</v>
      </c>
      <c r="L203" s="152">
        <v>0</v>
      </c>
      <c r="M203" s="76" t="s">
        <v>47</v>
      </c>
      <c r="N203" s="110"/>
      <c r="O203" s="219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24">
      <c r="A204" s="215">
        <v>2025</v>
      </c>
      <c r="B204" s="98">
        <v>8300</v>
      </c>
      <c r="C204" s="98">
        <v>2</v>
      </c>
      <c r="D204" s="98">
        <v>5</v>
      </c>
      <c r="E204" s="98">
        <v>14</v>
      </c>
      <c r="F204" s="98"/>
      <c r="G204" s="98">
        <v>3000</v>
      </c>
      <c r="H204" s="98">
        <v>3500</v>
      </c>
      <c r="I204" s="98"/>
      <c r="J204" s="99"/>
      <c r="K204" s="100" t="s">
        <v>178</v>
      </c>
      <c r="L204" s="156">
        <f>L205</f>
        <v>0</v>
      </c>
      <c r="M204" s="101"/>
      <c r="N204" s="102"/>
      <c r="O204" s="216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24">
      <c r="A205" s="217">
        <v>2025</v>
      </c>
      <c r="B205" s="103">
        <v>8300</v>
      </c>
      <c r="C205" s="103">
        <v>2</v>
      </c>
      <c r="D205" s="103">
        <v>5</v>
      </c>
      <c r="E205" s="103">
        <v>14</v>
      </c>
      <c r="F205" s="103"/>
      <c r="G205" s="103">
        <v>3000</v>
      </c>
      <c r="H205" s="121">
        <v>3500</v>
      </c>
      <c r="I205" s="103">
        <v>355</v>
      </c>
      <c r="J205" s="104"/>
      <c r="K205" s="105" t="s">
        <v>179</v>
      </c>
      <c r="L205" s="157">
        <f>L206</f>
        <v>0</v>
      </c>
      <c r="M205" s="106"/>
      <c r="N205" s="107"/>
      <c r="O205" s="218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24">
      <c r="A206" s="208">
        <v>2025</v>
      </c>
      <c r="B206" s="23">
        <v>8300</v>
      </c>
      <c r="C206" s="23">
        <v>2</v>
      </c>
      <c r="D206" s="23">
        <v>5</v>
      </c>
      <c r="E206" s="23">
        <v>14</v>
      </c>
      <c r="F206" s="23"/>
      <c r="G206" s="23">
        <v>3000</v>
      </c>
      <c r="H206" s="23">
        <v>3500</v>
      </c>
      <c r="I206" s="23">
        <v>355</v>
      </c>
      <c r="J206" s="111"/>
      <c r="K206" s="88" t="s">
        <v>180</v>
      </c>
      <c r="L206" s="152">
        <v>0</v>
      </c>
      <c r="M206" s="76" t="s">
        <v>47</v>
      </c>
      <c r="N206" s="110"/>
      <c r="O206" s="219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24">
      <c r="A207" s="215">
        <v>2025</v>
      </c>
      <c r="B207" s="98">
        <v>8300</v>
      </c>
      <c r="C207" s="98">
        <v>2</v>
      </c>
      <c r="D207" s="98">
        <v>5</v>
      </c>
      <c r="E207" s="98">
        <v>14</v>
      </c>
      <c r="F207" s="98"/>
      <c r="G207" s="98">
        <v>3000</v>
      </c>
      <c r="H207" s="98">
        <v>3700</v>
      </c>
      <c r="I207" s="98"/>
      <c r="J207" s="99"/>
      <c r="K207" s="100" t="s">
        <v>181</v>
      </c>
      <c r="L207" s="156">
        <f>L208</f>
        <v>0</v>
      </c>
      <c r="M207" s="101"/>
      <c r="N207" s="102"/>
      <c r="O207" s="216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24">
      <c r="A208" s="217">
        <v>2025</v>
      </c>
      <c r="B208" s="103">
        <v>8300</v>
      </c>
      <c r="C208" s="103">
        <v>2</v>
      </c>
      <c r="D208" s="103">
        <v>5</v>
      </c>
      <c r="E208" s="103">
        <v>14</v>
      </c>
      <c r="F208" s="103"/>
      <c r="G208" s="103">
        <v>3000</v>
      </c>
      <c r="H208" s="121">
        <v>3700</v>
      </c>
      <c r="I208" s="103">
        <v>375</v>
      </c>
      <c r="J208" s="104"/>
      <c r="K208" s="105" t="s">
        <v>182</v>
      </c>
      <c r="L208" s="157">
        <f>L209</f>
        <v>0</v>
      </c>
      <c r="M208" s="106"/>
      <c r="N208" s="107"/>
      <c r="O208" s="218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24">
      <c r="A209" s="208">
        <v>2025</v>
      </c>
      <c r="B209" s="23">
        <v>8300</v>
      </c>
      <c r="C209" s="23">
        <v>2</v>
      </c>
      <c r="D209" s="23">
        <v>5</v>
      </c>
      <c r="E209" s="23">
        <v>14</v>
      </c>
      <c r="F209" s="23"/>
      <c r="G209" s="23">
        <v>3000</v>
      </c>
      <c r="H209" s="23">
        <v>3700</v>
      </c>
      <c r="I209" s="23">
        <v>375</v>
      </c>
      <c r="J209" s="111">
        <v>1551</v>
      </c>
      <c r="K209" s="88" t="s">
        <v>183</v>
      </c>
      <c r="L209" s="152">
        <v>0</v>
      </c>
      <c r="M209" s="76" t="s">
        <v>47</v>
      </c>
      <c r="N209" s="110"/>
      <c r="O209" s="219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24">
      <c r="A210" s="215">
        <v>2025</v>
      </c>
      <c r="B210" s="98">
        <v>8300</v>
      </c>
      <c r="C210" s="98">
        <v>2</v>
      </c>
      <c r="D210" s="98">
        <v>5</v>
      </c>
      <c r="E210" s="98">
        <v>14</v>
      </c>
      <c r="F210" s="98"/>
      <c r="G210" s="98">
        <v>3000</v>
      </c>
      <c r="H210" s="98">
        <v>3900</v>
      </c>
      <c r="I210" s="98"/>
      <c r="J210" s="99"/>
      <c r="K210" s="100" t="s">
        <v>36</v>
      </c>
      <c r="L210" s="156">
        <f>L211</f>
        <v>0</v>
      </c>
      <c r="M210" s="101"/>
      <c r="N210" s="102"/>
      <c r="O210" s="216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24">
      <c r="A211" s="217">
        <v>2025</v>
      </c>
      <c r="B211" s="103">
        <v>8300</v>
      </c>
      <c r="C211" s="103">
        <v>2</v>
      </c>
      <c r="D211" s="103">
        <v>5</v>
      </c>
      <c r="E211" s="103">
        <v>14</v>
      </c>
      <c r="F211" s="103"/>
      <c r="G211" s="103">
        <v>3000</v>
      </c>
      <c r="H211" s="121">
        <v>3900</v>
      </c>
      <c r="I211" s="103">
        <v>392</v>
      </c>
      <c r="J211" s="104"/>
      <c r="K211" s="105" t="s">
        <v>184</v>
      </c>
      <c r="L211" s="157">
        <f>L212</f>
        <v>0</v>
      </c>
      <c r="M211" s="106"/>
      <c r="N211" s="107"/>
      <c r="O211" s="218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24">
      <c r="A212" s="208">
        <v>2025</v>
      </c>
      <c r="B212" s="23">
        <v>8300</v>
      </c>
      <c r="C212" s="23">
        <v>2</v>
      </c>
      <c r="D212" s="23">
        <v>5</v>
      </c>
      <c r="E212" s="23">
        <v>14</v>
      </c>
      <c r="F212" s="23"/>
      <c r="G212" s="23">
        <v>3000</v>
      </c>
      <c r="H212" s="23">
        <v>3900</v>
      </c>
      <c r="I212" s="23">
        <v>392</v>
      </c>
      <c r="J212" s="111">
        <v>1086</v>
      </c>
      <c r="K212" s="88" t="s">
        <v>185</v>
      </c>
      <c r="L212" s="152">
        <v>0</v>
      </c>
      <c r="M212" s="76" t="s">
        <v>47</v>
      </c>
      <c r="N212" s="110"/>
      <c r="O212" s="219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24">
      <c r="A213" s="202">
        <v>2025</v>
      </c>
      <c r="B213" s="56">
        <v>8300</v>
      </c>
      <c r="C213" s="56">
        <v>2</v>
      </c>
      <c r="D213" s="56">
        <v>5</v>
      </c>
      <c r="E213" s="56">
        <v>14</v>
      </c>
      <c r="F213" s="56"/>
      <c r="G213" s="56">
        <v>5000</v>
      </c>
      <c r="H213" s="56"/>
      <c r="I213" s="56"/>
      <c r="J213" s="97" t="s">
        <v>24</v>
      </c>
      <c r="K213" s="58" t="s">
        <v>186</v>
      </c>
      <c r="L213" s="149">
        <f>+L214+L260+L270+L280</f>
        <v>0</v>
      </c>
      <c r="M213" s="59"/>
      <c r="N213" s="60"/>
      <c r="O213" s="20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24">
      <c r="A214" s="215">
        <v>2025</v>
      </c>
      <c r="B214" s="98">
        <v>8300</v>
      </c>
      <c r="C214" s="98">
        <v>2</v>
      </c>
      <c r="D214" s="98">
        <v>5</v>
      </c>
      <c r="E214" s="98">
        <v>14</v>
      </c>
      <c r="F214" s="98"/>
      <c r="G214" s="98">
        <v>5000</v>
      </c>
      <c r="H214" s="98">
        <v>5100</v>
      </c>
      <c r="I214" s="98"/>
      <c r="J214" s="99" t="s">
        <v>24</v>
      </c>
      <c r="K214" s="100" t="s">
        <v>187</v>
      </c>
      <c r="L214" s="156">
        <f>L215+L233+L238+L253</f>
        <v>0</v>
      </c>
      <c r="M214" s="101"/>
      <c r="N214" s="102"/>
      <c r="O214" s="216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24">
      <c r="A215" s="217">
        <v>2025</v>
      </c>
      <c r="B215" s="103">
        <v>8300</v>
      </c>
      <c r="C215" s="103">
        <v>2</v>
      </c>
      <c r="D215" s="103">
        <v>5</v>
      </c>
      <c r="E215" s="103">
        <v>14</v>
      </c>
      <c r="F215" s="103"/>
      <c r="G215" s="103">
        <v>5000</v>
      </c>
      <c r="H215" s="103">
        <v>5100</v>
      </c>
      <c r="I215" s="103">
        <v>511</v>
      </c>
      <c r="J215" s="104" t="s">
        <v>24</v>
      </c>
      <c r="K215" s="105" t="s">
        <v>188</v>
      </c>
      <c r="L215" s="157">
        <f>SUM(L216:L232)</f>
        <v>0</v>
      </c>
      <c r="M215" s="106"/>
      <c r="N215" s="107"/>
      <c r="O215" s="218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4">
      <c r="A216" s="208">
        <v>2025</v>
      </c>
      <c r="B216" s="23">
        <v>8300</v>
      </c>
      <c r="C216" s="23">
        <v>2</v>
      </c>
      <c r="D216" s="23">
        <v>5</v>
      </c>
      <c r="E216" s="23">
        <v>14</v>
      </c>
      <c r="F216" s="23"/>
      <c r="G216" s="23">
        <v>5000</v>
      </c>
      <c r="H216" s="23">
        <v>5100</v>
      </c>
      <c r="I216" s="23">
        <v>511</v>
      </c>
      <c r="J216" s="111">
        <v>3</v>
      </c>
      <c r="K216" s="88" t="s">
        <v>189</v>
      </c>
      <c r="L216" s="152">
        <v>0</v>
      </c>
      <c r="M216" s="76" t="s">
        <v>47</v>
      </c>
      <c r="N216" s="110"/>
      <c r="O216" s="219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4">
      <c r="A217" s="208">
        <v>2025</v>
      </c>
      <c r="B217" s="23">
        <v>8300</v>
      </c>
      <c r="C217" s="23">
        <v>2</v>
      </c>
      <c r="D217" s="23">
        <v>5</v>
      </c>
      <c r="E217" s="23">
        <v>14</v>
      </c>
      <c r="F217" s="23"/>
      <c r="G217" s="23">
        <v>5000</v>
      </c>
      <c r="H217" s="23">
        <v>5100</v>
      </c>
      <c r="I217" s="23">
        <v>511</v>
      </c>
      <c r="J217" s="111">
        <v>5</v>
      </c>
      <c r="K217" s="88" t="s">
        <v>190</v>
      </c>
      <c r="L217" s="152">
        <v>0</v>
      </c>
      <c r="M217" s="76" t="s">
        <v>47</v>
      </c>
      <c r="N217" s="110"/>
      <c r="O217" s="219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4">
      <c r="A218" s="208">
        <v>2025</v>
      </c>
      <c r="B218" s="23">
        <v>8300</v>
      </c>
      <c r="C218" s="23">
        <v>2</v>
      </c>
      <c r="D218" s="23">
        <v>5</v>
      </c>
      <c r="E218" s="23">
        <v>14</v>
      </c>
      <c r="F218" s="23"/>
      <c r="G218" s="23">
        <v>5000</v>
      </c>
      <c r="H218" s="23">
        <v>5100</v>
      </c>
      <c r="I218" s="23">
        <v>511</v>
      </c>
      <c r="J218" s="111">
        <v>10</v>
      </c>
      <c r="K218" s="88" t="s">
        <v>191</v>
      </c>
      <c r="L218" s="152">
        <v>0</v>
      </c>
      <c r="M218" s="76" t="s">
        <v>47</v>
      </c>
      <c r="N218" s="110"/>
      <c r="O218" s="219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4">
      <c r="A219" s="208">
        <v>2025</v>
      </c>
      <c r="B219" s="23">
        <v>8300</v>
      </c>
      <c r="C219" s="23">
        <v>2</v>
      </c>
      <c r="D219" s="23">
        <v>5</v>
      </c>
      <c r="E219" s="23">
        <v>14</v>
      </c>
      <c r="F219" s="23"/>
      <c r="G219" s="23">
        <v>5000</v>
      </c>
      <c r="H219" s="23">
        <v>5100</v>
      </c>
      <c r="I219" s="23">
        <v>511</v>
      </c>
      <c r="J219" s="111">
        <v>49</v>
      </c>
      <c r="K219" s="88" t="s">
        <v>192</v>
      </c>
      <c r="L219" s="152">
        <v>0</v>
      </c>
      <c r="M219" s="76" t="s">
        <v>47</v>
      </c>
      <c r="N219" s="110"/>
      <c r="O219" s="219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4">
      <c r="A220" s="208">
        <v>2025</v>
      </c>
      <c r="B220" s="23">
        <v>8300</v>
      </c>
      <c r="C220" s="23">
        <v>2</v>
      </c>
      <c r="D220" s="23">
        <v>5</v>
      </c>
      <c r="E220" s="23">
        <v>14</v>
      </c>
      <c r="F220" s="23"/>
      <c r="G220" s="23">
        <v>5000</v>
      </c>
      <c r="H220" s="23">
        <v>5100</v>
      </c>
      <c r="I220" s="23">
        <v>511</v>
      </c>
      <c r="J220" s="111">
        <v>64</v>
      </c>
      <c r="K220" s="88" t="s">
        <v>193</v>
      </c>
      <c r="L220" s="152">
        <v>0</v>
      </c>
      <c r="M220" s="76" t="s">
        <v>47</v>
      </c>
      <c r="N220" s="110"/>
      <c r="O220" s="219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24">
      <c r="A221" s="208">
        <v>2025</v>
      </c>
      <c r="B221" s="23">
        <v>8300</v>
      </c>
      <c r="C221" s="23">
        <v>2</v>
      </c>
      <c r="D221" s="23">
        <v>5</v>
      </c>
      <c r="E221" s="23">
        <v>14</v>
      </c>
      <c r="F221" s="23"/>
      <c r="G221" s="23">
        <v>5000</v>
      </c>
      <c r="H221" s="23">
        <v>5100</v>
      </c>
      <c r="I221" s="23">
        <v>511</v>
      </c>
      <c r="J221" s="111">
        <v>68</v>
      </c>
      <c r="K221" s="88" t="s">
        <v>194</v>
      </c>
      <c r="L221" s="152">
        <v>0</v>
      </c>
      <c r="M221" s="76" t="s">
        <v>47</v>
      </c>
      <c r="N221" s="110"/>
      <c r="O221" s="219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24">
      <c r="A222" s="208">
        <v>2025</v>
      </c>
      <c r="B222" s="23">
        <v>8300</v>
      </c>
      <c r="C222" s="23">
        <v>2</v>
      </c>
      <c r="D222" s="23">
        <v>5</v>
      </c>
      <c r="E222" s="23">
        <v>14</v>
      </c>
      <c r="F222" s="23"/>
      <c r="G222" s="23">
        <v>5000</v>
      </c>
      <c r="H222" s="23">
        <v>5100</v>
      </c>
      <c r="I222" s="23">
        <v>511</v>
      </c>
      <c r="J222" s="111">
        <v>69</v>
      </c>
      <c r="K222" s="88" t="s">
        <v>195</v>
      </c>
      <c r="L222" s="152">
        <v>0</v>
      </c>
      <c r="M222" s="76" t="s">
        <v>47</v>
      </c>
      <c r="N222" s="110"/>
      <c r="O222" s="219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24">
      <c r="A223" s="208">
        <v>2025</v>
      </c>
      <c r="B223" s="23">
        <v>8300</v>
      </c>
      <c r="C223" s="23">
        <v>2</v>
      </c>
      <c r="D223" s="23">
        <v>5</v>
      </c>
      <c r="E223" s="23">
        <v>14</v>
      </c>
      <c r="F223" s="23"/>
      <c r="G223" s="23">
        <v>5000</v>
      </c>
      <c r="H223" s="23">
        <v>5100</v>
      </c>
      <c r="I223" s="23">
        <v>511</v>
      </c>
      <c r="J223" s="111">
        <v>73</v>
      </c>
      <c r="K223" s="88" t="s">
        <v>196</v>
      </c>
      <c r="L223" s="152">
        <v>0</v>
      </c>
      <c r="M223" s="76" t="s">
        <v>47</v>
      </c>
      <c r="N223" s="110"/>
      <c r="O223" s="219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24">
      <c r="A224" s="208">
        <v>2025</v>
      </c>
      <c r="B224" s="23">
        <v>8300</v>
      </c>
      <c r="C224" s="23">
        <v>2</v>
      </c>
      <c r="D224" s="23">
        <v>5</v>
      </c>
      <c r="E224" s="23">
        <v>14</v>
      </c>
      <c r="F224" s="23"/>
      <c r="G224" s="23">
        <v>5000</v>
      </c>
      <c r="H224" s="23">
        <v>5100</v>
      </c>
      <c r="I224" s="23">
        <v>511</v>
      </c>
      <c r="J224" s="111">
        <v>86</v>
      </c>
      <c r="K224" s="88" t="s">
        <v>197</v>
      </c>
      <c r="L224" s="152">
        <v>0</v>
      </c>
      <c r="M224" s="76" t="s">
        <v>198</v>
      </c>
      <c r="N224" s="110"/>
      <c r="O224" s="219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24">
      <c r="A225" s="208">
        <v>2025</v>
      </c>
      <c r="B225" s="23">
        <v>8300</v>
      </c>
      <c r="C225" s="23">
        <v>2</v>
      </c>
      <c r="D225" s="23">
        <v>5</v>
      </c>
      <c r="E225" s="23">
        <v>14</v>
      </c>
      <c r="F225" s="23"/>
      <c r="G225" s="23">
        <v>5000</v>
      </c>
      <c r="H225" s="23">
        <v>5100</v>
      </c>
      <c r="I225" s="23">
        <v>511</v>
      </c>
      <c r="J225" s="111">
        <v>92</v>
      </c>
      <c r="K225" s="88" t="s">
        <v>199</v>
      </c>
      <c r="L225" s="152">
        <v>0</v>
      </c>
      <c r="M225" s="76" t="s">
        <v>47</v>
      </c>
      <c r="N225" s="110"/>
      <c r="O225" s="219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24">
      <c r="A226" s="208">
        <v>2025</v>
      </c>
      <c r="B226" s="23">
        <v>8300</v>
      </c>
      <c r="C226" s="23">
        <v>2</v>
      </c>
      <c r="D226" s="23">
        <v>5</v>
      </c>
      <c r="E226" s="23">
        <v>14</v>
      </c>
      <c r="F226" s="23"/>
      <c r="G226" s="23">
        <v>5000</v>
      </c>
      <c r="H226" s="23">
        <v>5100</v>
      </c>
      <c r="I226" s="23">
        <v>511</v>
      </c>
      <c r="J226" s="111">
        <v>94</v>
      </c>
      <c r="K226" s="88" t="s">
        <v>200</v>
      </c>
      <c r="L226" s="152">
        <v>0</v>
      </c>
      <c r="M226" s="76" t="s">
        <v>47</v>
      </c>
      <c r="N226" s="110"/>
      <c r="O226" s="219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24">
      <c r="A227" s="208">
        <v>2025</v>
      </c>
      <c r="B227" s="23">
        <v>8300</v>
      </c>
      <c r="C227" s="23">
        <v>2</v>
      </c>
      <c r="D227" s="23">
        <v>5</v>
      </c>
      <c r="E227" s="23">
        <v>14</v>
      </c>
      <c r="F227" s="23"/>
      <c r="G227" s="23">
        <v>5000</v>
      </c>
      <c r="H227" s="23">
        <v>5100</v>
      </c>
      <c r="I227" s="23">
        <v>511</v>
      </c>
      <c r="J227" s="111">
        <v>95</v>
      </c>
      <c r="K227" s="88" t="s">
        <v>201</v>
      </c>
      <c r="L227" s="152">
        <v>0</v>
      </c>
      <c r="M227" s="76" t="s">
        <v>47</v>
      </c>
      <c r="N227" s="110"/>
      <c r="O227" s="219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4">
      <c r="A228" s="208">
        <v>2025</v>
      </c>
      <c r="B228" s="23">
        <v>8300</v>
      </c>
      <c r="C228" s="23">
        <v>2</v>
      </c>
      <c r="D228" s="23">
        <v>5</v>
      </c>
      <c r="E228" s="23">
        <v>14</v>
      </c>
      <c r="F228" s="23"/>
      <c r="G228" s="23">
        <v>5000</v>
      </c>
      <c r="H228" s="23">
        <v>5100</v>
      </c>
      <c r="I228" s="23">
        <v>511</v>
      </c>
      <c r="J228" s="111">
        <v>98</v>
      </c>
      <c r="K228" s="88" t="s">
        <v>202</v>
      </c>
      <c r="L228" s="152">
        <v>0</v>
      </c>
      <c r="M228" s="76" t="s">
        <v>47</v>
      </c>
      <c r="N228" s="110"/>
      <c r="O228" s="219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4">
      <c r="A229" s="208">
        <v>2025</v>
      </c>
      <c r="B229" s="23">
        <v>8300</v>
      </c>
      <c r="C229" s="23">
        <v>2</v>
      </c>
      <c r="D229" s="23">
        <v>5</v>
      </c>
      <c r="E229" s="23">
        <v>14</v>
      </c>
      <c r="F229" s="23"/>
      <c r="G229" s="23">
        <v>5000</v>
      </c>
      <c r="H229" s="23">
        <v>5100</v>
      </c>
      <c r="I229" s="23">
        <v>511</v>
      </c>
      <c r="J229" s="111">
        <v>100</v>
      </c>
      <c r="K229" s="88" t="s">
        <v>203</v>
      </c>
      <c r="L229" s="152">
        <v>0</v>
      </c>
      <c r="M229" s="76" t="s">
        <v>47</v>
      </c>
      <c r="N229" s="110"/>
      <c r="O229" s="219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24">
      <c r="A230" s="208">
        <v>2025</v>
      </c>
      <c r="B230" s="23">
        <v>8300</v>
      </c>
      <c r="C230" s="23">
        <v>2</v>
      </c>
      <c r="D230" s="23">
        <v>5</v>
      </c>
      <c r="E230" s="23">
        <v>14</v>
      </c>
      <c r="F230" s="23"/>
      <c r="G230" s="23">
        <v>5000</v>
      </c>
      <c r="H230" s="23">
        <v>5100</v>
      </c>
      <c r="I230" s="23">
        <v>511</v>
      </c>
      <c r="J230" s="111">
        <v>127</v>
      </c>
      <c r="K230" s="88" t="s">
        <v>204</v>
      </c>
      <c r="L230" s="152">
        <v>0</v>
      </c>
      <c r="M230" s="76" t="s">
        <v>198</v>
      </c>
      <c r="N230" s="110"/>
      <c r="O230" s="219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24">
      <c r="A231" s="208">
        <v>2025</v>
      </c>
      <c r="B231" s="23">
        <v>8300</v>
      </c>
      <c r="C231" s="23">
        <v>2</v>
      </c>
      <c r="D231" s="23">
        <v>5</v>
      </c>
      <c r="E231" s="23">
        <v>14</v>
      </c>
      <c r="F231" s="23"/>
      <c r="G231" s="23">
        <v>5000</v>
      </c>
      <c r="H231" s="23">
        <v>5100</v>
      </c>
      <c r="I231" s="23">
        <v>511</v>
      </c>
      <c r="J231" s="111">
        <v>132</v>
      </c>
      <c r="K231" s="88" t="s">
        <v>205</v>
      </c>
      <c r="L231" s="152">
        <v>0</v>
      </c>
      <c r="M231" s="76" t="s">
        <v>47</v>
      </c>
      <c r="N231" s="110"/>
      <c r="O231" s="219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24">
      <c r="A232" s="208">
        <v>2025</v>
      </c>
      <c r="B232" s="23">
        <v>8300</v>
      </c>
      <c r="C232" s="23">
        <v>2</v>
      </c>
      <c r="D232" s="23">
        <v>5</v>
      </c>
      <c r="E232" s="23">
        <v>14</v>
      </c>
      <c r="F232" s="23"/>
      <c r="G232" s="23">
        <v>5000</v>
      </c>
      <c r="H232" s="23">
        <v>5100</v>
      </c>
      <c r="I232" s="23">
        <v>511</v>
      </c>
      <c r="J232" s="111">
        <v>133</v>
      </c>
      <c r="K232" s="88" t="s">
        <v>206</v>
      </c>
      <c r="L232" s="152">
        <v>0</v>
      </c>
      <c r="M232" s="76" t="s">
        <v>47</v>
      </c>
      <c r="N232" s="110"/>
      <c r="O232" s="219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24">
      <c r="A233" s="217">
        <v>2025</v>
      </c>
      <c r="B233" s="103">
        <v>8300</v>
      </c>
      <c r="C233" s="103">
        <v>2</v>
      </c>
      <c r="D233" s="103">
        <v>5</v>
      </c>
      <c r="E233" s="103">
        <v>14</v>
      </c>
      <c r="F233" s="103"/>
      <c r="G233" s="103">
        <v>5000</v>
      </c>
      <c r="H233" s="103">
        <v>5100</v>
      </c>
      <c r="I233" s="103">
        <v>512</v>
      </c>
      <c r="J233" s="104"/>
      <c r="K233" s="105" t="s">
        <v>207</v>
      </c>
      <c r="L233" s="157">
        <f>SUM(L234:L237)</f>
        <v>0</v>
      </c>
      <c r="M233" s="106"/>
      <c r="N233" s="107"/>
      <c r="O233" s="218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4">
      <c r="A234" s="208">
        <v>2025</v>
      </c>
      <c r="B234" s="23">
        <v>8300</v>
      </c>
      <c r="C234" s="23">
        <v>2</v>
      </c>
      <c r="D234" s="23">
        <v>5</v>
      </c>
      <c r="E234" s="23">
        <v>14</v>
      </c>
      <c r="F234" s="23"/>
      <c r="G234" s="23">
        <v>5000</v>
      </c>
      <c r="H234" s="23">
        <v>5100</v>
      </c>
      <c r="I234" s="23">
        <v>512</v>
      </c>
      <c r="J234" s="111">
        <v>11</v>
      </c>
      <c r="K234" s="88" t="s">
        <v>208</v>
      </c>
      <c r="L234" s="152">
        <v>0</v>
      </c>
      <c r="M234" s="76" t="s">
        <v>47</v>
      </c>
      <c r="N234" s="110"/>
      <c r="O234" s="219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4">
      <c r="A235" s="208">
        <v>2025</v>
      </c>
      <c r="B235" s="23">
        <v>8300</v>
      </c>
      <c r="C235" s="23">
        <v>2</v>
      </c>
      <c r="D235" s="23">
        <v>5</v>
      </c>
      <c r="E235" s="23">
        <v>14</v>
      </c>
      <c r="F235" s="23"/>
      <c r="G235" s="23">
        <v>5000</v>
      </c>
      <c r="H235" s="23">
        <v>5100</v>
      </c>
      <c r="I235" s="23">
        <v>512</v>
      </c>
      <c r="J235" s="111">
        <v>18</v>
      </c>
      <c r="K235" s="88" t="s">
        <v>209</v>
      </c>
      <c r="L235" s="152">
        <v>0</v>
      </c>
      <c r="M235" s="76" t="s">
        <v>47</v>
      </c>
      <c r="N235" s="110"/>
      <c r="O235" s="219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24">
      <c r="A236" s="208">
        <v>2025</v>
      </c>
      <c r="B236" s="23">
        <v>8300</v>
      </c>
      <c r="C236" s="23">
        <v>2</v>
      </c>
      <c r="D236" s="23">
        <v>5</v>
      </c>
      <c r="E236" s="23">
        <v>14</v>
      </c>
      <c r="F236" s="23"/>
      <c r="G236" s="23">
        <v>5000</v>
      </c>
      <c r="H236" s="23">
        <v>5100</v>
      </c>
      <c r="I236" s="23">
        <v>512</v>
      </c>
      <c r="J236" s="111">
        <v>93</v>
      </c>
      <c r="K236" s="88" t="s">
        <v>210</v>
      </c>
      <c r="L236" s="152">
        <v>0</v>
      </c>
      <c r="M236" s="76" t="s">
        <v>47</v>
      </c>
      <c r="N236" s="110"/>
      <c r="O236" s="219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24">
      <c r="A237" s="208">
        <v>2025</v>
      </c>
      <c r="B237" s="23">
        <v>8300</v>
      </c>
      <c r="C237" s="23">
        <v>2</v>
      </c>
      <c r="D237" s="23">
        <v>5</v>
      </c>
      <c r="E237" s="23">
        <v>14</v>
      </c>
      <c r="F237" s="23"/>
      <c r="G237" s="23">
        <v>5000</v>
      </c>
      <c r="H237" s="23">
        <v>5100</v>
      </c>
      <c r="I237" s="23">
        <v>512</v>
      </c>
      <c r="J237" s="111">
        <v>120</v>
      </c>
      <c r="K237" s="88" t="s">
        <v>211</v>
      </c>
      <c r="L237" s="152">
        <v>0</v>
      </c>
      <c r="M237" s="76" t="s">
        <v>47</v>
      </c>
      <c r="N237" s="110"/>
      <c r="O237" s="219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24">
      <c r="A238" s="217">
        <v>2025</v>
      </c>
      <c r="B238" s="103">
        <v>8300</v>
      </c>
      <c r="C238" s="103">
        <v>2</v>
      </c>
      <c r="D238" s="103">
        <v>5</v>
      </c>
      <c r="E238" s="103">
        <v>14</v>
      </c>
      <c r="F238" s="103"/>
      <c r="G238" s="103">
        <v>5000</v>
      </c>
      <c r="H238" s="103">
        <v>5100</v>
      </c>
      <c r="I238" s="103">
        <v>515</v>
      </c>
      <c r="J238" s="104" t="s">
        <v>24</v>
      </c>
      <c r="K238" s="105" t="s">
        <v>212</v>
      </c>
      <c r="L238" s="157">
        <f>SUM(L239:L252)</f>
        <v>0</v>
      </c>
      <c r="M238" s="106"/>
      <c r="N238" s="107"/>
      <c r="O238" s="218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24">
      <c r="A239" s="208">
        <v>2025</v>
      </c>
      <c r="B239" s="23">
        <v>8300</v>
      </c>
      <c r="C239" s="23">
        <v>2</v>
      </c>
      <c r="D239" s="23">
        <v>5</v>
      </c>
      <c r="E239" s="23">
        <v>14</v>
      </c>
      <c r="F239" s="23"/>
      <c r="G239" s="23">
        <v>5000</v>
      </c>
      <c r="H239" s="23">
        <v>5100</v>
      </c>
      <c r="I239" s="23">
        <v>515</v>
      </c>
      <c r="J239" s="111">
        <v>1</v>
      </c>
      <c r="K239" s="88" t="s">
        <v>213</v>
      </c>
      <c r="L239" s="152">
        <v>0</v>
      </c>
      <c r="M239" s="76" t="s">
        <v>47</v>
      </c>
      <c r="N239" s="110"/>
      <c r="O239" s="219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24">
      <c r="A240" s="208">
        <v>2025</v>
      </c>
      <c r="B240" s="23">
        <v>8300</v>
      </c>
      <c r="C240" s="23">
        <v>2</v>
      </c>
      <c r="D240" s="23">
        <v>5</v>
      </c>
      <c r="E240" s="23">
        <v>14</v>
      </c>
      <c r="F240" s="23"/>
      <c r="G240" s="23">
        <v>5000</v>
      </c>
      <c r="H240" s="23">
        <v>5100</v>
      </c>
      <c r="I240" s="23">
        <v>515</v>
      </c>
      <c r="J240" s="111">
        <v>44</v>
      </c>
      <c r="K240" s="88" t="s">
        <v>214</v>
      </c>
      <c r="L240" s="152">
        <v>0</v>
      </c>
      <c r="M240" s="76" t="s">
        <v>47</v>
      </c>
      <c r="N240" s="110"/>
      <c r="O240" s="219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24">
      <c r="A241" s="208">
        <v>2025</v>
      </c>
      <c r="B241" s="23">
        <v>8300</v>
      </c>
      <c r="C241" s="23">
        <v>2</v>
      </c>
      <c r="D241" s="23">
        <v>5</v>
      </c>
      <c r="E241" s="23">
        <v>14</v>
      </c>
      <c r="F241" s="23"/>
      <c r="G241" s="23">
        <v>5000</v>
      </c>
      <c r="H241" s="23">
        <v>5100</v>
      </c>
      <c r="I241" s="23">
        <v>515</v>
      </c>
      <c r="J241" s="111">
        <v>45</v>
      </c>
      <c r="K241" s="88" t="s">
        <v>215</v>
      </c>
      <c r="L241" s="152">
        <v>0</v>
      </c>
      <c r="M241" s="76" t="s">
        <v>47</v>
      </c>
      <c r="N241" s="110"/>
      <c r="O241" s="219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24">
      <c r="A242" s="208">
        <v>2025</v>
      </c>
      <c r="B242" s="23">
        <v>8300</v>
      </c>
      <c r="C242" s="23">
        <v>2</v>
      </c>
      <c r="D242" s="23">
        <v>5</v>
      </c>
      <c r="E242" s="23">
        <v>14</v>
      </c>
      <c r="F242" s="23"/>
      <c r="G242" s="23">
        <v>5000</v>
      </c>
      <c r="H242" s="23">
        <v>5100</v>
      </c>
      <c r="I242" s="23">
        <v>515</v>
      </c>
      <c r="J242" s="111">
        <v>46</v>
      </c>
      <c r="K242" s="88" t="s">
        <v>216</v>
      </c>
      <c r="L242" s="152">
        <v>0</v>
      </c>
      <c r="M242" s="76" t="s">
        <v>47</v>
      </c>
      <c r="N242" s="110"/>
      <c r="O242" s="219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24">
      <c r="A243" s="208">
        <v>2025</v>
      </c>
      <c r="B243" s="23">
        <v>8300</v>
      </c>
      <c r="C243" s="23">
        <v>2</v>
      </c>
      <c r="D243" s="23">
        <v>5</v>
      </c>
      <c r="E243" s="23">
        <v>14</v>
      </c>
      <c r="F243" s="23"/>
      <c r="G243" s="23">
        <v>5000</v>
      </c>
      <c r="H243" s="23">
        <v>5100</v>
      </c>
      <c r="I243" s="23">
        <v>515</v>
      </c>
      <c r="J243" s="111">
        <v>58</v>
      </c>
      <c r="K243" s="88" t="s">
        <v>217</v>
      </c>
      <c r="L243" s="152">
        <v>0</v>
      </c>
      <c r="M243" s="76" t="s">
        <v>47</v>
      </c>
      <c r="N243" s="110"/>
      <c r="O243" s="219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24">
      <c r="A244" s="208">
        <v>2025</v>
      </c>
      <c r="B244" s="23">
        <v>8300</v>
      </c>
      <c r="C244" s="23">
        <v>2</v>
      </c>
      <c r="D244" s="23">
        <v>5</v>
      </c>
      <c r="E244" s="23">
        <v>14</v>
      </c>
      <c r="F244" s="23"/>
      <c r="G244" s="23">
        <v>5000</v>
      </c>
      <c r="H244" s="23">
        <v>5100</v>
      </c>
      <c r="I244" s="23">
        <v>515</v>
      </c>
      <c r="J244" s="111">
        <v>61</v>
      </c>
      <c r="K244" s="88" t="s">
        <v>218</v>
      </c>
      <c r="L244" s="152">
        <v>0</v>
      </c>
      <c r="M244" s="76" t="s">
        <v>47</v>
      </c>
      <c r="N244" s="110"/>
      <c r="O244" s="219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24">
      <c r="A245" s="208">
        <v>2025</v>
      </c>
      <c r="B245" s="23">
        <v>8300</v>
      </c>
      <c r="C245" s="23">
        <v>2</v>
      </c>
      <c r="D245" s="23">
        <v>5</v>
      </c>
      <c r="E245" s="23">
        <v>14</v>
      </c>
      <c r="F245" s="23"/>
      <c r="G245" s="23">
        <v>5000</v>
      </c>
      <c r="H245" s="23">
        <v>5100</v>
      </c>
      <c r="I245" s="23">
        <v>515</v>
      </c>
      <c r="J245" s="111">
        <v>63</v>
      </c>
      <c r="K245" s="88" t="s">
        <v>219</v>
      </c>
      <c r="L245" s="152">
        <v>0</v>
      </c>
      <c r="M245" s="76" t="s">
        <v>47</v>
      </c>
      <c r="N245" s="110"/>
      <c r="O245" s="219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4">
      <c r="A246" s="208">
        <v>2025</v>
      </c>
      <c r="B246" s="23">
        <v>8300</v>
      </c>
      <c r="C246" s="23">
        <v>2</v>
      </c>
      <c r="D246" s="23">
        <v>5</v>
      </c>
      <c r="E246" s="23">
        <v>14</v>
      </c>
      <c r="F246" s="23"/>
      <c r="G246" s="23">
        <v>5000</v>
      </c>
      <c r="H246" s="23">
        <v>5100</v>
      </c>
      <c r="I246" s="23">
        <v>515</v>
      </c>
      <c r="J246" s="111">
        <v>102</v>
      </c>
      <c r="K246" s="88" t="s">
        <v>220</v>
      </c>
      <c r="L246" s="152">
        <v>0</v>
      </c>
      <c r="M246" s="76" t="s">
        <v>47</v>
      </c>
      <c r="N246" s="110"/>
      <c r="O246" s="219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24">
      <c r="A247" s="208">
        <v>2025</v>
      </c>
      <c r="B247" s="23">
        <v>8300</v>
      </c>
      <c r="C247" s="23">
        <v>2</v>
      </c>
      <c r="D247" s="23">
        <v>5</v>
      </c>
      <c r="E247" s="23">
        <v>14</v>
      </c>
      <c r="F247" s="23"/>
      <c r="G247" s="23">
        <v>5000</v>
      </c>
      <c r="H247" s="23">
        <v>5100</v>
      </c>
      <c r="I247" s="23">
        <v>515</v>
      </c>
      <c r="J247" s="111">
        <v>121</v>
      </c>
      <c r="K247" s="88" t="s">
        <v>221</v>
      </c>
      <c r="L247" s="152">
        <v>0</v>
      </c>
      <c r="M247" s="76" t="s">
        <v>47</v>
      </c>
      <c r="N247" s="110"/>
      <c r="O247" s="219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24">
      <c r="A248" s="208">
        <v>2025</v>
      </c>
      <c r="B248" s="23">
        <v>8300</v>
      </c>
      <c r="C248" s="23">
        <v>2</v>
      </c>
      <c r="D248" s="23">
        <v>5</v>
      </c>
      <c r="E248" s="23">
        <v>14</v>
      </c>
      <c r="F248" s="23"/>
      <c r="G248" s="23">
        <v>5000</v>
      </c>
      <c r="H248" s="23">
        <v>5100</v>
      </c>
      <c r="I248" s="23">
        <v>515</v>
      </c>
      <c r="J248" s="111">
        <v>129</v>
      </c>
      <c r="K248" s="88" t="s">
        <v>222</v>
      </c>
      <c r="L248" s="152">
        <v>0</v>
      </c>
      <c r="M248" s="76" t="s">
        <v>47</v>
      </c>
      <c r="N248" s="110"/>
      <c r="O248" s="219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4">
      <c r="A249" s="208">
        <v>2025</v>
      </c>
      <c r="B249" s="23">
        <v>8300</v>
      </c>
      <c r="C249" s="23">
        <v>2</v>
      </c>
      <c r="D249" s="23">
        <v>5</v>
      </c>
      <c r="E249" s="23">
        <v>14</v>
      </c>
      <c r="F249" s="23"/>
      <c r="G249" s="23">
        <v>5000</v>
      </c>
      <c r="H249" s="23">
        <v>5100</v>
      </c>
      <c r="I249" s="23">
        <v>515</v>
      </c>
      <c r="J249" s="111">
        <v>141</v>
      </c>
      <c r="K249" s="88" t="s">
        <v>223</v>
      </c>
      <c r="L249" s="152">
        <v>0</v>
      </c>
      <c r="M249" s="76" t="s">
        <v>47</v>
      </c>
      <c r="N249" s="110"/>
      <c r="O249" s="219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24">
      <c r="A250" s="208">
        <v>2025</v>
      </c>
      <c r="B250" s="23">
        <v>8300</v>
      </c>
      <c r="C250" s="23">
        <v>2</v>
      </c>
      <c r="D250" s="23">
        <v>5</v>
      </c>
      <c r="E250" s="23">
        <v>14</v>
      </c>
      <c r="F250" s="23"/>
      <c r="G250" s="23">
        <v>5000</v>
      </c>
      <c r="H250" s="23">
        <v>5100</v>
      </c>
      <c r="I250" s="23">
        <v>515</v>
      </c>
      <c r="J250" s="111">
        <v>142</v>
      </c>
      <c r="K250" s="88" t="s">
        <v>224</v>
      </c>
      <c r="L250" s="152">
        <v>0</v>
      </c>
      <c r="M250" s="76" t="s">
        <v>47</v>
      </c>
      <c r="N250" s="110"/>
      <c r="O250" s="219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24">
      <c r="A251" s="208">
        <v>2025</v>
      </c>
      <c r="B251" s="23">
        <v>8300</v>
      </c>
      <c r="C251" s="23">
        <v>2</v>
      </c>
      <c r="D251" s="23">
        <v>5</v>
      </c>
      <c r="E251" s="23">
        <v>14</v>
      </c>
      <c r="F251" s="23"/>
      <c r="G251" s="23">
        <v>5000</v>
      </c>
      <c r="H251" s="23">
        <v>5100</v>
      </c>
      <c r="I251" s="23">
        <v>515</v>
      </c>
      <c r="J251" s="111">
        <v>143</v>
      </c>
      <c r="K251" s="88" t="s">
        <v>225</v>
      </c>
      <c r="L251" s="152">
        <v>0</v>
      </c>
      <c r="M251" s="76" t="s">
        <v>47</v>
      </c>
      <c r="N251" s="110"/>
      <c r="O251" s="219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24">
      <c r="A252" s="208">
        <v>2025</v>
      </c>
      <c r="B252" s="23">
        <v>8300</v>
      </c>
      <c r="C252" s="23">
        <v>2</v>
      </c>
      <c r="D252" s="23">
        <v>5</v>
      </c>
      <c r="E252" s="23">
        <v>14</v>
      </c>
      <c r="F252" s="23"/>
      <c r="G252" s="23">
        <v>5000</v>
      </c>
      <c r="H252" s="23">
        <v>5100</v>
      </c>
      <c r="I252" s="23">
        <v>515</v>
      </c>
      <c r="J252" s="111">
        <v>149</v>
      </c>
      <c r="K252" s="88" t="s">
        <v>226</v>
      </c>
      <c r="L252" s="152">
        <v>0</v>
      </c>
      <c r="M252" s="76" t="s">
        <v>47</v>
      </c>
      <c r="N252" s="110"/>
      <c r="O252" s="219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24">
      <c r="A253" s="217">
        <v>2025</v>
      </c>
      <c r="B253" s="103">
        <v>8300</v>
      </c>
      <c r="C253" s="103">
        <v>2</v>
      </c>
      <c r="D253" s="103">
        <v>5</v>
      </c>
      <c r="E253" s="103">
        <v>14</v>
      </c>
      <c r="F253" s="103"/>
      <c r="G253" s="103">
        <v>5000</v>
      </c>
      <c r="H253" s="103">
        <v>5100</v>
      </c>
      <c r="I253" s="103">
        <v>519</v>
      </c>
      <c r="J253" s="104" t="s">
        <v>24</v>
      </c>
      <c r="K253" s="105" t="s">
        <v>227</v>
      </c>
      <c r="L253" s="157">
        <f>SUM(L254:L259)</f>
        <v>0</v>
      </c>
      <c r="M253" s="106"/>
      <c r="N253" s="107"/>
      <c r="O253" s="218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24">
      <c r="A254" s="208">
        <v>2025</v>
      </c>
      <c r="B254" s="23">
        <v>8300</v>
      </c>
      <c r="C254" s="23">
        <v>2</v>
      </c>
      <c r="D254" s="23">
        <v>5</v>
      </c>
      <c r="E254" s="23">
        <v>14</v>
      </c>
      <c r="F254" s="23"/>
      <c r="G254" s="23">
        <v>5000</v>
      </c>
      <c r="H254" s="23">
        <v>5100</v>
      </c>
      <c r="I254" s="23">
        <v>519</v>
      </c>
      <c r="J254" s="111">
        <v>2</v>
      </c>
      <c r="K254" s="88" t="s">
        <v>228</v>
      </c>
      <c r="L254" s="152">
        <v>0</v>
      </c>
      <c r="M254" s="76" t="s">
        <v>47</v>
      </c>
      <c r="N254" s="110"/>
      <c r="O254" s="219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48">
      <c r="A255" s="208">
        <v>2025</v>
      </c>
      <c r="B255" s="23">
        <v>8300</v>
      </c>
      <c r="C255" s="23">
        <v>2</v>
      </c>
      <c r="D255" s="23">
        <v>5</v>
      </c>
      <c r="E255" s="23">
        <v>14</v>
      </c>
      <c r="F255" s="23"/>
      <c r="G255" s="23">
        <v>5000</v>
      </c>
      <c r="H255" s="23">
        <v>5100</v>
      </c>
      <c r="I255" s="23">
        <v>519</v>
      </c>
      <c r="J255" s="111">
        <v>39</v>
      </c>
      <c r="K255" s="88" t="s">
        <v>229</v>
      </c>
      <c r="L255" s="152">
        <v>0</v>
      </c>
      <c r="M255" s="127" t="s">
        <v>230</v>
      </c>
      <c r="N255" s="110"/>
      <c r="O255" s="219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24">
      <c r="A256" s="208">
        <v>2025</v>
      </c>
      <c r="B256" s="23">
        <v>8300</v>
      </c>
      <c r="C256" s="23">
        <v>2</v>
      </c>
      <c r="D256" s="23">
        <v>5</v>
      </c>
      <c r="E256" s="23">
        <v>14</v>
      </c>
      <c r="F256" s="23"/>
      <c r="G256" s="23">
        <v>5000</v>
      </c>
      <c r="H256" s="23">
        <v>5100</v>
      </c>
      <c r="I256" s="23">
        <v>519</v>
      </c>
      <c r="J256" s="111">
        <v>59</v>
      </c>
      <c r="K256" s="88" t="s">
        <v>231</v>
      </c>
      <c r="L256" s="152">
        <v>0</v>
      </c>
      <c r="M256" s="76" t="s">
        <v>47</v>
      </c>
      <c r="N256" s="110"/>
      <c r="O256" s="219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24">
      <c r="A257" s="208">
        <v>2025</v>
      </c>
      <c r="B257" s="23">
        <v>8300</v>
      </c>
      <c r="C257" s="23">
        <v>2</v>
      </c>
      <c r="D257" s="23">
        <v>5</v>
      </c>
      <c r="E257" s="23">
        <v>14</v>
      </c>
      <c r="F257" s="23"/>
      <c r="G257" s="23">
        <v>5000</v>
      </c>
      <c r="H257" s="23">
        <v>5100</v>
      </c>
      <c r="I257" s="23">
        <v>519</v>
      </c>
      <c r="J257" s="111">
        <v>104</v>
      </c>
      <c r="K257" s="88" t="s">
        <v>232</v>
      </c>
      <c r="L257" s="152">
        <v>0</v>
      </c>
      <c r="M257" s="76" t="s">
        <v>47</v>
      </c>
      <c r="N257" s="110"/>
      <c r="O257" s="219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4">
      <c r="A258" s="208">
        <v>2025</v>
      </c>
      <c r="B258" s="23">
        <v>8300</v>
      </c>
      <c r="C258" s="23">
        <v>2</v>
      </c>
      <c r="D258" s="23">
        <v>5</v>
      </c>
      <c r="E258" s="23">
        <v>14</v>
      </c>
      <c r="F258" s="23"/>
      <c r="G258" s="23">
        <v>5000</v>
      </c>
      <c r="H258" s="23">
        <v>5100</v>
      </c>
      <c r="I258" s="23">
        <v>519</v>
      </c>
      <c r="J258" s="111">
        <v>148</v>
      </c>
      <c r="K258" s="88" t="s">
        <v>233</v>
      </c>
      <c r="L258" s="152">
        <v>0</v>
      </c>
      <c r="M258" s="76" t="s">
        <v>47</v>
      </c>
      <c r="N258" s="110"/>
      <c r="O258" s="219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4">
      <c r="A259" s="208">
        <v>2025</v>
      </c>
      <c r="B259" s="23">
        <v>8300</v>
      </c>
      <c r="C259" s="23">
        <v>2</v>
      </c>
      <c r="D259" s="23">
        <v>5</v>
      </c>
      <c r="E259" s="23">
        <v>14</v>
      </c>
      <c r="F259" s="23"/>
      <c r="G259" s="23">
        <v>5000</v>
      </c>
      <c r="H259" s="23">
        <v>5100</v>
      </c>
      <c r="I259" s="23">
        <v>519</v>
      </c>
      <c r="J259" s="111">
        <v>151</v>
      </c>
      <c r="K259" s="88" t="s">
        <v>234</v>
      </c>
      <c r="L259" s="152">
        <v>0</v>
      </c>
      <c r="M259" s="76" t="s">
        <v>47</v>
      </c>
      <c r="N259" s="110"/>
      <c r="O259" s="219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24">
      <c r="A260" s="215">
        <v>2025</v>
      </c>
      <c r="B260" s="98">
        <v>8300</v>
      </c>
      <c r="C260" s="98">
        <v>2</v>
      </c>
      <c r="D260" s="98">
        <v>5</v>
      </c>
      <c r="E260" s="98">
        <v>14</v>
      </c>
      <c r="F260" s="98"/>
      <c r="G260" s="98">
        <v>5000</v>
      </c>
      <c r="H260" s="98">
        <v>5200</v>
      </c>
      <c r="I260" s="98"/>
      <c r="J260" s="99" t="s">
        <v>24</v>
      </c>
      <c r="K260" s="100" t="s">
        <v>235</v>
      </c>
      <c r="L260" s="156">
        <f>L261+L265</f>
        <v>0</v>
      </c>
      <c r="M260" s="101"/>
      <c r="N260" s="102"/>
      <c r="O260" s="216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24">
      <c r="A261" s="217">
        <v>2025</v>
      </c>
      <c r="B261" s="103">
        <v>8300</v>
      </c>
      <c r="C261" s="103">
        <v>2</v>
      </c>
      <c r="D261" s="103">
        <v>5</v>
      </c>
      <c r="E261" s="103">
        <v>14</v>
      </c>
      <c r="F261" s="103"/>
      <c r="G261" s="103">
        <v>5000</v>
      </c>
      <c r="H261" s="103">
        <v>5200</v>
      </c>
      <c r="I261" s="103">
        <v>521</v>
      </c>
      <c r="J261" s="104" t="s">
        <v>24</v>
      </c>
      <c r="K261" s="105" t="s">
        <v>236</v>
      </c>
      <c r="L261" s="157">
        <f>SUM(L262:L264)</f>
        <v>0</v>
      </c>
      <c r="M261" s="106"/>
      <c r="N261" s="107"/>
      <c r="O261" s="218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24">
      <c r="A262" s="208">
        <v>2025</v>
      </c>
      <c r="B262" s="23">
        <v>8300</v>
      </c>
      <c r="C262" s="23">
        <v>2</v>
      </c>
      <c r="D262" s="23">
        <v>5</v>
      </c>
      <c r="E262" s="23">
        <v>14</v>
      </c>
      <c r="F262" s="23"/>
      <c r="G262" s="23">
        <v>5000</v>
      </c>
      <c r="H262" s="23">
        <v>5200</v>
      </c>
      <c r="I262" s="23">
        <v>521</v>
      </c>
      <c r="J262" s="111">
        <v>62</v>
      </c>
      <c r="K262" s="88" t="s">
        <v>237</v>
      </c>
      <c r="L262" s="152">
        <v>0</v>
      </c>
      <c r="M262" s="76" t="s">
        <v>238</v>
      </c>
      <c r="N262" s="110"/>
      <c r="O262" s="219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24">
      <c r="A263" s="208">
        <v>2025</v>
      </c>
      <c r="B263" s="23">
        <v>8300</v>
      </c>
      <c r="C263" s="23">
        <v>2</v>
      </c>
      <c r="D263" s="23">
        <v>5</v>
      </c>
      <c r="E263" s="23">
        <v>14</v>
      </c>
      <c r="F263" s="23"/>
      <c r="G263" s="23">
        <v>5000</v>
      </c>
      <c r="H263" s="23">
        <v>5200</v>
      </c>
      <c r="I263" s="23">
        <v>521</v>
      </c>
      <c r="J263" s="111">
        <v>96</v>
      </c>
      <c r="K263" s="88" t="s">
        <v>239</v>
      </c>
      <c r="L263" s="152">
        <v>0</v>
      </c>
      <c r="M263" s="76" t="s">
        <v>47</v>
      </c>
      <c r="N263" s="110"/>
      <c r="O263" s="219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4">
      <c r="A264" s="208">
        <v>2025</v>
      </c>
      <c r="B264" s="23">
        <v>8300</v>
      </c>
      <c r="C264" s="23">
        <v>2</v>
      </c>
      <c r="D264" s="23">
        <v>5</v>
      </c>
      <c r="E264" s="23">
        <v>14</v>
      </c>
      <c r="F264" s="23"/>
      <c r="G264" s="23">
        <v>5000</v>
      </c>
      <c r="H264" s="23">
        <v>5200</v>
      </c>
      <c r="I264" s="23">
        <v>521</v>
      </c>
      <c r="J264" s="111">
        <v>105</v>
      </c>
      <c r="K264" s="88" t="s">
        <v>240</v>
      </c>
      <c r="L264" s="152">
        <v>0</v>
      </c>
      <c r="M264" s="76" t="s">
        <v>47</v>
      </c>
      <c r="N264" s="110"/>
      <c r="O264" s="219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4">
      <c r="A265" s="228">
        <v>2025</v>
      </c>
      <c r="B265" s="128">
        <v>8300</v>
      </c>
      <c r="C265" s="128">
        <v>2</v>
      </c>
      <c r="D265" s="128">
        <v>5</v>
      </c>
      <c r="E265" s="128">
        <v>14</v>
      </c>
      <c r="F265" s="128"/>
      <c r="G265" s="128">
        <v>5000</v>
      </c>
      <c r="H265" s="128">
        <v>5200</v>
      </c>
      <c r="I265" s="128">
        <v>523</v>
      </c>
      <c r="J265" s="129"/>
      <c r="K265" s="130" t="s">
        <v>241</v>
      </c>
      <c r="L265" s="160">
        <f>SUM(L266:L269)</f>
        <v>0</v>
      </c>
      <c r="M265" s="131"/>
      <c r="N265" s="132"/>
      <c r="O265" s="229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24">
      <c r="A266" s="208">
        <v>2025</v>
      </c>
      <c r="B266" s="23">
        <v>8300</v>
      </c>
      <c r="C266" s="23">
        <v>2</v>
      </c>
      <c r="D266" s="23">
        <v>5</v>
      </c>
      <c r="E266" s="23">
        <v>14</v>
      </c>
      <c r="F266" s="23"/>
      <c r="G266" s="23">
        <v>5000</v>
      </c>
      <c r="H266" s="23">
        <v>5200</v>
      </c>
      <c r="I266" s="23">
        <v>523</v>
      </c>
      <c r="J266" s="111">
        <v>19</v>
      </c>
      <c r="K266" s="88" t="s">
        <v>242</v>
      </c>
      <c r="L266" s="152">
        <v>0</v>
      </c>
      <c r="M266" s="76" t="s">
        <v>47</v>
      </c>
      <c r="N266" s="110"/>
      <c r="O266" s="219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24">
      <c r="A267" s="208">
        <v>2025</v>
      </c>
      <c r="B267" s="23">
        <v>8300</v>
      </c>
      <c r="C267" s="23">
        <v>2</v>
      </c>
      <c r="D267" s="23">
        <v>5</v>
      </c>
      <c r="E267" s="23">
        <v>14</v>
      </c>
      <c r="F267" s="23"/>
      <c r="G267" s="23">
        <v>5000</v>
      </c>
      <c r="H267" s="23">
        <v>5200</v>
      </c>
      <c r="I267" s="23">
        <v>523</v>
      </c>
      <c r="J267" s="111">
        <v>91</v>
      </c>
      <c r="K267" s="88" t="s">
        <v>243</v>
      </c>
      <c r="L267" s="152">
        <v>0</v>
      </c>
      <c r="M267" s="76" t="s">
        <v>47</v>
      </c>
      <c r="N267" s="110"/>
      <c r="O267" s="219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24">
      <c r="A268" s="208">
        <v>2025</v>
      </c>
      <c r="B268" s="23">
        <v>8300</v>
      </c>
      <c r="C268" s="23">
        <v>2</v>
      </c>
      <c r="D268" s="23">
        <v>5</v>
      </c>
      <c r="E268" s="23">
        <v>14</v>
      </c>
      <c r="F268" s="23"/>
      <c r="G268" s="23">
        <v>5000</v>
      </c>
      <c r="H268" s="23">
        <v>5200</v>
      </c>
      <c r="I268" s="23">
        <v>523</v>
      </c>
      <c r="J268" s="111">
        <v>134</v>
      </c>
      <c r="K268" s="88" t="s">
        <v>244</v>
      </c>
      <c r="L268" s="152">
        <v>0</v>
      </c>
      <c r="M268" s="76" t="s">
        <v>47</v>
      </c>
      <c r="N268" s="110"/>
      <c r="O268" s="219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24">
      <c r="A269" s="208">
        <v>2025</v>
      </c>
      <c r="B269" s="23">
        <v>8300</v>
      </c>
      <c r="C269" s="23">
        <v>2</v>
      </c>
      <c r="D269" s="23">
        <v>5</v>
      </c>
      <c r="E269" s="23">
        <v>14</v>
      </c>
      <c r="F269" s="23"/>
      <c r="G269" s="23">
        <v>5000</v>
      </c>
      <c r="H269" s="23">
        <v>5200</v>
      </c>
      <c r="I269" s="23">
        <v>523</v>
      </c>
      <c r="J269" s="111">
        <v>153</v>
      </c>
      <c r="K269" s="88" t="s">
        <v>245</v>
      </c>
      <c r="L269" s="152">
        <v>0</v>
      </c>
      <c r="M269" s="76" t="s">
        <v>47</v>
      </c>
      <c r="N269" s="110"/>
      <c r="O269" s="219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24">
      <c r="A270" s="215">
        <v>2025</v>
      </c>
      <c r="B270" s="98">
        <v>8300</v>
      </c>
      <c r="C270" s="98">
        <v>2</v>
      </c>
      <c r="D270" s="98">
        <v>5</v>
      </c>
      <c r="E270" s="98">
        <v>14</v>
      </c>
      <c r="F270" s="98"/>
      <c r="G270" s="98">
        <v>5000</v>
      </c>
      <c r="H270" s="98">
        <v>5400</v>
      </c>
      <c r="I270" s="98"/>
      <c r="J270" s="99" t="s">
        <v>24</v>
      </c>
      <c r="K270" s="100" t="s">
        <v>246</v>
      </c>
      <c r="L270" s="156">
        <f>L271+L278</f>
        <v>0</v>
      </c>
      <c r="M270" s="101"/>
      <c r="N270" s="102"/>
      <c r="O270" s="216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24">
      <c r="A271" s="228">
        <v>2025</v>
      </c>
      <c r="B271" s="128">
        <v>8300</v>
      </c>
      <c r="C271" s="128">
        <v>2</v>
      </c>
      <c r="D271" s="128">
        <v>5</v>
      </c>
      <c r="E271" s="128">
        <v>14</v>
      </c>
      <c r="F271" s="128"/>
      <c r="G271" s="128">
        <v>5000</v>
      </c>
      <c r="H271" s="128">
        <v>5400</v>
      </c>
      <c r="I271" s="128">
        <v>541</v>
      </c>
      <c r="J271" s="129" t="s">
        <v>24</v>
      </c>
      <c r="K271" s="130" t="s">
        <v>247</v>
      </c>
      <c r="L271" s="160">
        <f>SUM(L272:L277)</f>
        <v>0</v>
      </c>
      <c r="M271" s="131"/>
      <c r="N271" s="132"/>
      <c r="O271" s="229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24">
      <c r="A272" s="208">
        <v>2025</v>
      </c>
      <c r="B272" s="23">
        <v>8300</v>
      </c>
      <c r="C272" s="23">
        <v>2</v>
      </c>
      <c r="D272" s="23">
        <v>5</v>
      </c>
      <c r="E272" s="23">
        <v>14</v>
      </c>
      <c r="F272" s="23"/>
      <c r="G272" s="23">
        <v>5000</v>
      </c>
      <c r="H272" s="23">
        <v>5400</v>
      </c>
      <c r="I272" s="23">
        <v>541</v>
      </c>
      <c r="J272" s="111">
        <v>15</v>
      </c>
      <c r="K272" s="88" t="s">
        <v>248</v>
      </c>
      <c r="L272" s="152">
        <v>0</v>
      </c>
      <c r="M272" s="76" t="s">
        <v>47</v>
      </c>
      <c r="N272" s="110"/>
      <c r="O272" s="219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24">
      <c r="A273" s="208">
        <v>2025</v>
      </c>
      <c r="B273" s="23">
        <v>8300</v>
      </c>
      <c r="C273" s="23">
        <v>2</v>
      </c>
      <c r="D273" s="23">
        <v>5</v>
      </c>
      <c r="E273" s="23">
        <v>14</v>
      </c>
      <c r="F273" s="23"/>
      <c r="G273" s="23">
        <v>5000</v>
      </c>
      <c r="H273" s="23">
        <v>5400</v>
      </c>
      <c r="I273" s="23">
        <v>541</v>
      </c>
      <c r="J273" s="111">
        <v>50</v>
      </c>
      <c r="K273" s="88" t="s">
        <v>249</v>
      </c>
      <c r="L273" s="152">
        <v>0</v>
      </c>
      <c r="M273" s="76" t="s">
        <v>47</v>
      </c>
      <c r="N273" s="110"/>
      <c r="O273" s="219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24">
      <c r="A274" s="208">
        <v>2025</v>
      </c>
      <c r="B274" s="23">
        <v>8300</v>
      </c>
      <c r="C274" s="23">
        <v>2</v>
      </c>
      <c r="D274" s="23">
        <v>5</v>
      </c>
      <c r="E274" s="23">
        <v>14</v>
      </c>
      <c r="F274" s="23"/>
      <c r="G274" s="23">
        <v>5000</v>
      </c>
      <c r="H274" s="23">
        <v>5400</v>
      </c>
      <c r="I274" s="23">
        <v>541</v>
      </c>
      <c r="J274" s="111">
        <v>79</v>
      </c>
      <c r="K274" s="88" t="s">
        <v>250</v>
      </c>
      <c r="L274" s="152">
        <v>0</v>
      </c>
      <c r="M274" s="76" t="s">
        <v>47</v>
      </c>
      <c r="N274" s="110"/>
      <c r="O274" s="219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24">
      <c r="A275" s="208">
        <v>2025</v>
      </c>
      <c r="B275" s="23">
        <v>8300</v>
      </c>
      <c r="C275" s="23">
        <v>2</v>
      </c>
      <c r="D275" s="23">
        <v>5</v>
      </c>
      <c r="E275" s="23">
        <v>14</v>
      </c>
      <c r="F275" s="23"/>
      <c r="G275" s="23">
        <v>5000</v>
      </c>
      <c r="H275" s="23">
        <v>5400</v>
      </c>
      <c r="I275" s="23">
        <v>541</v>
      </c>
      <c r="J275" s="111">
        <v>101</v>
      </c>
      <c r="K275" s="88" t="s">
        <v>251</v>
      </c>
      <c r="L275" s="152">
        <v>0</v>
      </c>
      <c r="M275" s="76" t="s">
        <v>47</v>
      </c>
      <c r="N275" s="110"/>
      <c r="O275" s="219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46.5">
      <c r="A276" s="208">
        <v>2025</v>
      </c>
      <c r="B276" s="23">
        <v>8300</v>
      </c>
      <c r="C276" s="23">
        <v>2</v>
      </c>
      <c r="D276" s="23">
        <v>5</v>
      </c>
      <c r="E276" s="23">
        <v>14</v>
      </c>
      <c r="F276" s="23"/>
      <c r="G276" s="23">
        <v>5000</v>
      </c>
      <c r="H276" s="23">
        <v>5400</v>
      </c>
      <c r="I276" s="23">
        <v>541</v>
      </c>
      <c r="J276" s="111">
        <v>108</v>
      </c>
      <c r="K276" s="88" t="s">
        <v>252</v>
      </c>
      <c r="L276" s="152">
        <v>0</v>
      </c>
      <c r="M276" s="76" t="s">
        <v>47</v>
      </c>
      <c r="N276" s="110"/>
      <c r="O276" s="219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4">
      <c r="A277" s="208">
        <v>2025</v>
      </c>
      <c r="B277" s="23">
        <v>8300</v>
      </c>
      <c r="C277" s="23">
        <v>2</v>
      </c>
      <c r="D277" s="23">
        <v>5</v>
      </c>
      <c r="E277" s="23">
        <v>14</v>
      </c>
      <c r="F277" s="23"/>
      <c r="G277" s="23">
        <v>5000</v>
      </c>
      <c r="H277" s="23">
        <v>5400</v>
      </c>
      <c r="I277" s="23">
        <v>541</v>
      </c>
      <c r="J277" s="111">
        <v>128</v>
      </c>
      <c r="K277" s="88" t="s">
        <v>253</v>
      </c>
      <c r="L277" s="152">
        <v>0</v>
      </c>
      <c r="M277" s="76" t="s">
        <v>47</v>
      </c>
      <c r="N277" s="110"/>
      <c r="O277" s="219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4">
      <c r="A278" s="228">
        <v>2025</v>
      </c>
      <c r="B278" s="128">
        <v>8300</v>
      </c>
      <c r="C278" s="128">
        <v>2</v>
      </c>
      <c r="D278" s="128">
        <v>5</v>
      </c>
      <c r="E278" s="128">
        <v>14</v>
      </c>
      <c r="F278" s="128"/>
      <c r="G278" s="128">
        <v>5000</v>
      </c>
      <c r="H278" s="128">
        <v>5400</v>
      </c>
      <c r="I278" s="128">
        <v>543</v>
      </c>
      <c r="J278" s="129" t="s">
        <v>24</v>
      </c>
      <c r="K278" s="130" t="s">
        <v>254</v>
      </c>
      <c r="L278" s="160">
        <f>L279</f>
        <v>0</v>
      </c>
      <c r="M278" s="131"/>
      <c r="N278" s="132"/>
      <c r="O278" s="229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24">
      <c r="A279" s="208">
        <v>2025</v>
      </c>
      <c r="B279" s="23">
        <v>8300</v>
      </c>
      <c r="C279" s="23">
        <v>2</v>
      </c>
      <c r="D279" s="23">
        <v>5</v>
      </c>
      <c r="E279" s="23">
        <v>14</v>
      </c>
      <c r="F279" s="23"/>
      <c r="G279" s="23">
        <v>5000</v>
      </c>
      <c r="H279" s="23">
        <v>5400</v>
      </c>
      <c r="I279" s="23">
        <v>543</v>
      </c>
      <c r="J279" s="111">
        <v>150</v>
      </c>
      <c r="K279" s="88" t="s">
        <v>255</v>
      </c>
      <c r="L279" s="152">
        <v>0</v>
      </c>
      <c r="M279" s="76" t="s">
        <v>47</v>
      </c>
      <c r="N279" s="110"/>
      <c r="O279" s="219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24">
      <c r="A280" s="215">
        <v>2025</v>
      </c>
      <c r="B280" s="98">
        <v>8300</v>
      </c>
      <c r="C280" s="98">
        <v>2</v>
      </c>
      <c r="D280" s="98">
        <v>5</v>
      </c>
      <c r="E280" s="98">
        <v>14</v>
      </c>
      <c r="F280" s="98"/>
      <c r="G280" s="98">
        <v>5000</v>
      </c>
      <c r="H280" s="98">
        <v>5500</v>
      </c>
      <c r="I280" s="98"/>
      <c r="J280" s="99" t="s">
        <v>24</v>
      </c>
      <c r="K280" s="100" t="s">
        <v>256</v>
      </c>
      <c r="L280" s="156">
        <f>L281</f>
        <v>0</v>
      </c>
      <c r="M280" s="101"/>
      <c r="N280" s="102"/>
      <c r="O280" s="216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24">
      <c r="A281" s="228">
        <v>2025</v>
      </c>
      <c r="B281" s="128">
        <v>8300</v>
      </c>
      <c r="C281" s="128">
        <v>2</v>
      </c>
      <c r="D281" s="128">
        <v>5</v>
      </c>
      <c r="E281" s="128">
        <v>14</v>
      </c>
      <c r="F281" s="128"/>
      <c r="G281" s="128">
        <v>5000</v>
      </c>
      <c r="H281" s="128">
        <v>5500</v>
      </c>
      <c r="I281" s="128">
        <v>551</v>
      </c>
      <c r="J281" s="129" t="s">
        <v>24</v>
      </c>
      <c r="K281" s="130" t="s">
        <v>257</v>
      </c>
      <c r="L281" s="160">
        <f>SUM(L282:L286)</f>
        <v>0</v>
      </c>
      <c r="M281" s="131"/>
      <c r="N281" s="132"/>
      <c r="O281" s="229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24">
      <c r="A282" s="208">
        <v>2025</v>
      </c>
      <c r="B282" s="23">
        <v>8300</v>
      </c>
      <c r="C282" s="23">
        <v>2</v>
      </c>
      <c r="D282" s="23">
        <v>5</v>
      </c>
      <c r="E282" s="23">
        <v>14</v>
      </c>
      <c r="F282" s="23"/>
      <c r="G282" s="23">
        <v>5000</v>
      </c>
      <c r="H282" s="23">
        <v>5500</v>
      </c>
      <c r="I282" s="23">
        <v>551</v>
      </c>
      <c r="J282" s="111">
        <v>6</v>
      </c>
      <c r="K282" s="88" t="s">
        <v>258</v>
      </c>
      <c r="L282" s="152">
        <v>0</v>
      </c>
      <c r="M282" s="76" t="s">
        <v>47</v>
      </c>
      <c r="N282" s="110"/>
      <c r="O282" s="219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24">
      <c r="A283" s="208">
        <v>2025</v>
      </c>
      <c r="B283" s="23">
        <v>8300</v>
      </c>
      <c r="C283" s="23">
        <v>2</v>
      </c>
      <c r="D283" s="23">
        <v>5</v>
      </c>
      <c r="E283" s="23">
        <v>14</v>
      </c>
      <c r="F283" s="23"/>
      <c r="G283" s="23">
        <v>5000</v>
      </c>
      <c r="H283" s="23">
        <v>5500</v>
      </c>
      <c r="I283" s="23">
        <v>551</v>
      </c>
      <c r="J283" s="111">
        <v>7</v>
      </c>
      <c r="K283" s="88" t="s">
        <v>259</v>
      </c>
      <c r="L283" s="152">
        <v>0</v>
      </c>
      <c r="M283" s="76" t="s">
        <v>47</v>
      </c>
      <c r="N283" s="110"/>
      <c r="O283" s="219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24">
      <c r="A284" s="208">
        <v>2025</v>
      </c>
      <c r="B284" s="23">
        <v>8300</v>
      </c>
      <c r="C284" s="23">
        <v>2</v>
      </c>
      <c r="D284" s="23">
        <v>5</v>
      </c>
      <c r="E284" s="23">
        <v>14</v>
      </c>
      <c r="F284" s="23"/>
      <c r="G284" s="23">
        <v>5000</v>
      </c>
      <c r="H284" s="23">
        <v>5500</v>
      </c>
      <c r="I284" s="23">
        <v>551</v>
      </c>
      <c r="J284" s="111">
        <v>66</v>
      </c>
      <c r="K284" s="88" t="s">
        <v>158</v>
      </c>
      <c r="L284" s="152">
        <v>0</v>
      </c>
      <c r="M284" s="76" t="s">
        <v>47</v>
      </c>
      <c r="N284" s="110"/>
      <c r="O284" s="219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24">
      <c r="A285" s="208">
        <v>2025</v>
      </c>
      <c r="B285" s="23">
        <v>8300</v>
      </c>
      <c r="C285" s="23">
        <v>2</v>
      </c>
      <c r="D285" s="23">
        <v>5</v>
      </c>
      <c r="E285" s="23">
        <v>14</v>
      </c>
      <c r="F285" s="23"/>
      <c r="G285" s="23">
        <v>5000</v>
      </c>
      <c r="H285" s="23">
        <v>5500</v>
      </c>
      <c r="I285" s="23">
        <v>551</v>
      </c>
      <c r="J285" s="111">
        <v>89</v>
      </c>
      <c r="K285" s="88" t="s">
        <v>260</v>
      </c>
      <c r="L285" s="152">
        <v>0</v>
      </c>
      <c r="M285" s="76" t="s">
        <v>47</v>
      </c>
      <c r="N285" s="110"/>
      <c r="O285" s="219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4">
      <c r="A286" s="208">
        <v>2025</v>
      </c>
      <c r="B286" s="23">
        <v>8300</v>
      </c>
      <c r="C286" s="23">
        <v>2</v>
      </c>
      <c r="D286" s="23">
        <v>5</v>
      </c>
      <c r="E286" s="23">
        <v>14</v>
      </c>
      <c r="F286" s="23"/>
      <c r="G286" s="23">
        <v>5000</v>
      </c>
      <c r="H286" s="23">
        <v>5500</v>
      </c>
      <c r="I286" s="23">
        <v>551</v>
      </c>
      <c r="J286" s="111">
        <v>40</v>
      </c>
      <c r="K286" s="88" t="s">
        <v>261</v>
      </c>
      <c r="L286" s="152">
        <v>0</v>
      </c>
      <c r="M286" s="76" t="s">
        <v>47</v>
      </c>
      <c r="N286" s="110"/>
      <c r="O286" s="219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24">
      <c r="A287" s="246">
        <v>2025</v>
      </c>
      <c r="B287" s="246">
        <v>8300</v>
      </c>
      <c r="C287" s="246">
        <v>2</v>
      </c>
      <c r="D287" s="246">
        <v>5</v>
      </c>
      <c r="E287" s="246">
        <v>15</v>
      </c>
      <c r="F287" s="23"/>
      <c r="G287" s="89"/>
      <c r="H287" s="89"/>
      <c r="I287" s="89"/>
      <c r="J287" s="89"/>
      <c r="K287" s="137" t="s">
        <v>332</v>
      </c>
      <c r="L287" s="155">
        <f>L288</f>
        <v>0</v>
      </c>
      <c r="M287" s="162"/>
      <c r="N287" s="137"/>
      <c r="O287" s="234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24">
      <c r="A288" s="202">
        <v>2025</v>
      </c>
      <c r="B288" s="56">
        <v>8300</v>
      </c>
      <c r="C288" s="56">
        <v>2</v>
      </c>
      <c r="D288" s="56">
        <v>5</v>
      </c>
      <c r="E288" s="56">
        <v>15</v>
      </c>
      <c r="F288" s="56"/>
      <c r="G288" s="56">
        <v>6000</v>
      </c>
      <c r="H288" s="56"/>
      <c r="I288" s="56"/>
      <c r="J288" s="133" t="s">
        <v>24</v>
      </c>
      <c r="K288" s="58" t="s">
        <v>322</v>
      </c>
      <c r="L288" s="149">
        <f>L289</f>
        <v>0</v>
      </c>
      <c r="M288" s="58"/>
      <c r="N288" s="58"/>
      <c r="O288" s="230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4">
      <c r="A289" s="215">
        <v>2025</v>
      </c>
      <c r="B289" s="98">
        <v>8300</v>
      </c>
      <c r="C289" s="98">
        <v>2</v>
      </c>
      <c r="D289" s="98">
        <v>5</v>
      </c>
      <c r="E289" s="98">
        <v>15</v>
      </c>
      <c r="F289" s="98"/>
      <c r="G289" s="98">
        <v>6000</v>
      </c>
      <c r="H289" s="98">
        <v>6200</v>
      </c>
      <c r="I289" s="98"/>
      <c r="J289" s="134" t="s">
        <v>24</v>
      </c>
      <c r="K289" s="100" t="s">
        <v>323</v>
      </c>
      <c r="L289" s="156">
        <f>L290</f>
        <v>0</v>
      </c>
      <c r="M289" s="100"/>
      <c r="N289" s="100"/>
      <c r="O289" s="231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4">
      <c r="A290" s="217">
        <v>2025</v>
      </c>
      <c r="B290" s="103">
        <v>8300</v>
      </c>
      <c r="C290" s="103">
        <v>2</v>
      </c>
      <c r="D290" s="103">
        <v>5</v>
      </c>
      <c r="E290" s="103">
        <v>15</v>
      </c>
      <c r="F290" s="103"/>
      <c r="G290" s="103">
        <v>6000</v>
      </c>
      <c r="H290" s="103">
        <v>6200</v>
      </c>
      <c r="I290" s="103">
        <v>622</v>
      </c>
      <c r="J290" s="135" t="s">
        <v>24</v>
      </c>
      <c r="K290" s="105" t="s">
        <v>324</v>
      </c>
      <c r="L290" s="157">
        <f>SUM(L291:L292)</f>
        <v>0</v>
      </c>
      <c r="M290" s="105"/>
      <c r="N290" s="105"/>
      <c r="O290" s="232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24">
      <c r="A291" s="208">
        <v>2025</v>
      </c>
      <c r="B291" s="23">
        <v>8300</v>
      </c>
      <c r="C291" s="23">
        <v>2</v>
      </c>
      <c r="D291" s="23">
        <v>5</v>
      </c>
      <c r="E291" s="23">
        <v>15</v>
      </c>
      <c r="F291" s="23"/>
      <c r="G291" s="23">
        <v>6000</v>
      </c>
      <c r="H291" s="23">
        <v>6200</v>
      </c>
      <c r="I291" s="23">
        <v>62201</v>
      </c>
      <c r="J291" s="111"/>
      <c r="K291" s="88" t="s">
        <v>325</v>
      </c>
      <c r="L291" s="152">
        <v>0</v>
      </c>
      <c r="M291" s="76" t="s">
        <v>327</v>
      </c>
      <c r="N291" s="88"/>
      <c r="O291" s="23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24">
      <c r="A292" s="208">
        <v>2025</v>
      </c>
      <c r="B292" s="23">
        <v>8300</v>
      </c>
      <c r="C292" s="23">
        <v>2</v>
      </c>
      <c r="D292" s="23">
        <v>5</v>
      </c>
      <c r="E292" s="23">
        <v>15</v>
      </c>
      <c r="F292" s="23"/>
      <c r="G292" s="23">
        <v>6000</v>
      </c>
      <c r="H292" s="23">
        <v>6200</v>
      </c>
      <c r="I292" s="23">
        <v>62202</v>
      </c>
      <c r="J292" s="111"/>
      <c r="K292" s="88" t="s">
        <v>326</v>
      </c>
      <c r="L292" s="152">
        <v>0</v>
      </c>
      <c r="M292" s="76" t="s">
        <v>327</v>
      </c>
      <c r="N292" s="110"/>
      <c r="O292" s="219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24">
      <c r="A293" s="195">
        <v>2025</v>
      </c>
      <c r="B293" s="38">
        <v>8300</v>
      </c>
      <c r="C293" s="38">
        <v>3</v>
      </c>
      <c r="D293" s="38"/>
      <c r="E293" s="38"/>
      <c r="F293" s="38"/>
      <c r="G293" s="38"/>
      <c r="H293" s="38"/>
      <c r="I293" s="40"/>
      <c r="J293" s="119"/>
      <c r="K293" s="41" t="s">
        <v>263</v>
      </c>
      <c r="L293" s="146">
        <f>L294</f>
        <v>0</v>
      </c>
      <c r="M293" s="42"/>
      <c r="N293" s="43"/>
      <c r="O293" s="197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4">
      <c r="A294" s="198">
        <v>2025</v>
      </c>
      <c r="B294" s="44">
        <v>8300</v>
      </c>
      <c r="C294" s="44">
        <v>3</v>
      </c>
      <c r="D294" s="44">
        <v>7</v>
      </c>
      <c r="E294" s="44"/>
      <c r="F294" s="44"/>
      <c r="G294" s="44"/>
      <c r="H294" s="44"/>
      <c r="I294" s="44"/>
      <c r="J294" s="46"/>
      <c r="K294" s="47" t="s">
        <v>264</v>
      </c>
      <c r="L294" s="147">
        <f>L295+L314+L319</f>
        <v>0</v>
      </c>
      <c r="M294" s="48" t="s">
        <v>24</v>
      </c>
      <c r="N294" s="49"/>
      <c r="O294" s="199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72">
      <c r="A295" s="213">
        <v>2025</v>
      </c>
      <c r="B295" s="89">
        <v>8300</v>
      </c>
      <c r="C295" s="89">
        <v>3</v>
      </c>
      <c r="D295" s="89">
        <v>7</v>
      </c>
      <c r="E295" s="89">
        <v>19</v>
      </c>
      <c r="F295" s="89"/>
      <c r="G295" s="89"/>
      <c r="H295" s="89"/>
      <c r="I295" s="91"/>
      <c r="J295" s="136" t="s">
        <v>24</v>
      </c>
      <c r="K295" s="137" t="s">
        <v>270</v>
      </c>
      <c r="L295" s="155">
        <f>L296</f>
        <v>0</v>
      </c>
      <c r="M295" s="137"/>
      <c r="N295" s="137"/>
      <c r="O295" s="234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24">
      <c r="A296" s="202">
        <v>2025</v>
      </c>
      <c r="B296" s="56">
        <v>8300</v>
      </c>
      <c r="C296" s="56">
        <v>3</v>
      </c>
      <c r="D296" s="56">
        <v>7</v>
      </c>
      <c r="E296" s="56">
        <v>19</v>
      </c>
      <c r="F296" s="56"/>
      <c r="G296" s="56">
        <v>5000</v>
      </c>
      <c r="H296" s="56"/>
      <c r="I296" s="56"/>
      <c r="J296" s="133" t="s">
        <v>24</v>
      </c>
      <c r="K296" s="58" t="s">
        <v>186</v>
      </c>
      <c r="L296" s="149">
        <f>L297</f>
        <v>0</v>
      </c>
      <c r="M296" s="58"/>
      <c r="N296" s="58"/>
      <c r="O296" s="230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24">
      <c r="A297" s="215">
        <v>2025</v>
      </c>
      <c r="B297" s="98">
        <v>8300</v>
      </c>
      <c r="C297" s="98">
        <v>3</v>
      </c>
      <c r="D297" s="98">
        <v>7</v>
      </c>
      <c r="E297" s="98">
        <v>19</v>
      </c>
      <c r="F297" s="98"/>
      <c r="G297" s="98">
        <v>5000</v>
      </c>
      <c r="H297" s="98">
        <v>5600</v>
      </c>
      <c r="I297" s="98"/>
      <c r="J297" s="134" t="s">
        <v>24</v>
      </c>
      <c r="K297" s="100" t="s">
        <v>271</v>
      </c>
      <c r="L297" s="156">
        <f>L298</f>
        <v>0</v>
      </c>
      <c r="M297" s="100"/>
      <c r="N297" s="100"/>
      <c r="O297" s="231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24">
      <c r="A298" s="217">
        <v>2025</v>
      </c>
      <c r="B298" s="103">
        <v>8300</v>
      </c>
      <c r="C298" s="103">
        <v>3</v>
      </c>
      <c r="D298" s="103">
        <v>7</v>
      </c>
      <c r="E298" s="103">
        <v>19</v>
      </c>
      <c r="F298" s="103"/>
      <c r="G298" s="103">
        <v>5000</v>
      </c>
      <c r="H298" s="103">
        <v>5600</v>
      </c>
      <c r="I298" s="103">
        <v>565</v>
      </c>
      <c r="J298" s="135" t="s">
        <v>24</v>
      </c>
      <c r="K298" s="105" t="s">
        <v>262</v>
      </c>
      <c r="L298" s="157">
        <f>SUM(L299:L313)</f>
        <v>0</v>
      </c>
      <c r="M298" s="105"/>
      <c r="N298" s="105"/>
      <c r="O298" s="232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24">
      <c r="A299" s="208">
        <v>2025</v>
      </c>
      <c r="B299" s="23">
        <v>8300</v>
      </c>
      <c r="C299" s="23">
        <v>3</v>
      </c>
      <c r="D299" s="23">
        <v>7</v>
      </c>
      <c r="E299" s="23">
        <v>19</v>
      </c>
      <c r="F299" s="23"/>
      <c r="G299" s="23">
        <v>5000</v>
      </c>
      <c r="H299" s="23">
        <v>5600</v>
      </c>
      <c r="I299" s="23">
        <v>565</v>
      </c>
      <c r="J299" s="111">
        <v>77</v>
      </c>
      <c r="K299" s="88" t="s">
        <v>272</v>
      </c>
      <c r="L299" s="152">
        <v>0</v>
      </c>
      <c r="M299" s="76" t="s">
        <v>238</v>
      </c>
      <c r="N299" s="88"/>
      <c r="O299" s="23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24">
      <c r="A300" s="208">
        <v>2025</v>
      </c>
      <c r="B300" s="23">
        <v>8300</v>
      </c>
      <c r="C300" s="23">
        <v>3</v>
      </c>
      <c r="D300" s="23">
        <v>7</v>
      </c>
      <c r="E300" s="23">
        <v>19</v>
      </c>
      <c r="F300" s="23"/>
      <c r="G300" s="23">
        <v>5000</v>
      </c>
      <c r="H300" s="23">
        <v>5600</v>
      </c>
      <c r="I300" s="23">
        <v>565</v>
      </c>
      <c r="J300" s="111">
        <v>510</v>
      </c>
      <c r="K300" s="88" t="s">
        <v>273</v>
      </c>
      <c r="L300" s="152">
        <v>0</v>
      </c>
      <c r="M300" s="76" t="s">
        <v>47</v>
      </c>
      <c r="N300" s="88"/>
      <c r="O300" s="23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24">
      <c r="A301" s="208">
        <v>2025</v>
      </c>
      <c r="B301" s="23">
        <v>8300</v>
      </c>
      <c r="C301" s="23">
        <v>3</v>
      </c>
      <c r="D301" s="23">
        <v>7</v>
      </c>
      <c r="E301" s="23">
        <v>19</v>
      </c>
      <c r="F301" s="23"/>
      <c r="G301" s="23">
        <v>5000</v>
      </c>
      <c r="H301" s="23">
        <v>5600</v>
      </c>
      <c r="I301" s="23">
        <v>565</v>
      </c>
      <c r="J301" s="111">
        <v>564</v>
      </c>
      <c r="K301" s="88" t="s">
        <v>274</v>
      </c>
      <c r="L301" s="152">
        <v>0</v>
      </c>
      <c r="M301" s="76" t="s">
        <v>238</v>
      </c>
      <c r="N301" s="88"/>
      <c r="O301" s="23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24">
      <c r="A302" s="208">
        <v>2025</v>
      </c>
      <c r="B302" s="23">
        <v>8300</v>
      </c>
      <c r="C302" s="23">
        <v>3</v>
      </c>
      <c r="D302" s="23">
        <v>7</v>
      </c>
      <c r="E302" s="23">
        <v>19</v>
      </c>
      <c r="F302" s="23"/>
      <c r="G302" s="23">
        <v>5000</v>
      </c>
      <c r="H302" s="23">
        <v>5600</v>
      </c>
      <c r="I302" s="23">
        <v>565</v>
      </c>
      <c r="J302" s="111">
        <v>609</v>
      </c>
      <c r="K302" s="88" t="s">
        <v>275</v>
      </c>
      <c r="L302" s="152">
        <v>0</v>
      </c>
      <c r="M302" s="76" t="s">
        <v>47</v>
      </c>
      <c r="N302" s="88"/>
      <c r="O302" s="23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24">
      <c r="A303" s="208">
        <v>2025</v>
      </c>
      <c r="B303" s="23">
        <v>8300</v>
      </c>
      <c r="C303" s="23">
        <v>3</v>
      </c>
      <c r="D303" s="23">
        <v>7</v>
      </c>
      <c r="E303" s="23">
        <v>19</v>
      </c>
      <c r="F303" s="23"/>
      <c r="G303" s="23">
        <v>5000</v>
      </c>
      <c r="H303" s="23">
        <v>5600</v>
      </c>
      <c r="I303" s="23">
        <v>565</v>
      </c>
      <c r="J303" s="111">
        <v>571</v>
      </c>
      <c r="K303" s="88" t="s">
        <v>276</v>
      </c>
      <c r="L303" s="152">
        <v>0</v>
      </c>
      <c r="M303" s="76" t="s">
        <v>47</v>
      </c>
      <c r="N303" s="88"/>
      <c r="O303" s="23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24">
      <c r="A304" s="208">
        <v>2025</v>
      </c>
      <c r="B304" s="23">
        <v>8300</v>
      </c>
      <c r="C304" s="23">
        <v>3</v>
      </c>
      <c r="D304" s="23">
        <v>7</v>
      </c>
      <c r="E304" s="23">
        <v>19</v>
      </c>
      <c r="F304" s="23"/>
      <c r="G304" s="23">
        <v>5000</v>
      </c>
      <c r="H304" s="23">
        <v>5600</v>
      </c>
      <c r="I304" s="23">
        <v>565</v>
      </c>
      <c r="J304" s="111">
        <v>591</v>
      </c>
      <c r="K304" s="88" t="s">
        <v>277</v>
      </c>
      <c r="L304" s="152">
        <v>0</v>
      </c>
      <c r="M304" s="76" t="s">
        <v>238</v>
      </c>
      <c r="N304" s="88"/>
      <c r="O304" s="23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46.5">
      <c r="A305" s="208">
        <v>2025</v>
      </c>
      <c r="B305" s="23">
        <v>8300</v>
      </c>
      <c r="C305" s="23">
        <v>3</v>
      </c>
      <c r="D305" s="23">
        <v>7</v>
      </c>
      <c r="E305" s="23">
        <v>19</v>
      </c>
      <c r="F305" s="23"/>
      <c r="G305" s="23">
        <v>5000</v>
      </c>
      <c r="H305" s="23">
        <v>5600</v>
      </c>
      <c r="I305" s="23">
        <v>565</v>
      </c>
      <c r="J305" s="111">
        <v>593</v>
      </c>
      <c r="K305" s="88" t="s">
        <v>278</v>
      </c>
      <c r="L305" s="152">
        <v>0</v>
      </c>
      <c r="M305" s="76" t="s">
        <v>238</v>
      </c>
      <c r="N305" s="88"/>
      <c r="O305" s="23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4">
      <c r="A306" s="208">
        <v>2025</v>
      </c>
      <c r="B306" s="23">
        <v>8300</v>
      </c>
      <c r="C306" s="23">
        <v>3</v>
      </c>
      <c r="D306" s="23">
        <v>7</v>
      </c>
      <c r="E306" s="23">
        <v>19</v>
      </c>
      <c r="F306" s="23"/>
      <c r="G306" s="23">
        <v>5000</v>
      </c>
      <c r="H306" s="23">
        <v>5600</v>
      </c>
      <c r="I306" s="23">
        <v>565</v>
      </c>
      <c r="J306" s="111">
        <v>594</v>
      </c>
      <c r="K306" s="88" t="s">
        <v>279</v>
      </c>
      <c r="L306" s="152">
        <v>0</v>
      </c>
      <c r="M306" s="76" t="s">
        <v>47</v>
      </c>
      <c r="N306" s="88"/>
      <c r="O306" s="23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4">
      <c r="A307" s="208">
        <v>2025</v>
      </c>
      <c r="B307" s="23">
        <v>8300</v>
      </c>
      <c r="C307" s="23">
        <v>3</v>
      </c>
      <c r="D307" s="23">
        <v>7</v>
      </c>
      <c r="E307" s="23">
        <v>19</v>
      </c>
      <c r="F307" s="23"/>
      <c r="G307" s="23">
        <v>5000</v>
      </c>
      <c r="H307" s="23">
        <v>5600</v>
      </c>
      <c r="I307" s="23">
        <v>565</v>
      </c>
      <c r="J307" s="111">
        <v>617</v>
      </c>
      <c r="K307" s="88" t="s">
        <v>280</v>
      </c>
      <c r="L307" s="152">
        <v>0</v>
      </c>
      <c r="M307" s="76" t="s">
        <v>319</v>
      </c>
      <c r="N307" s="88"/>
      <c r="O307" s="23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4">
      <c r="A308" s="208">
        <v>2025</v>
      </c>
      <c r="B308" s="23">
        <v>8300</v>
      </c>
      <c r="C308" s="23">
        <v>3</v>
      </c>
      <c r="D308" s="23">
        <v>7</v>
      </c>
      <c r="E308" s="23">
        <v>19</v>
      </c>
      <c r="F308" s="23"/>
      <c r="G308" s="23">
        <v>5000</v>
      </c>
      <c r="H308" s="23">
        <v>5600</v>
      </c>
      <c r="I308" s="23">
        <v>565</v>
      </c>
      <c r="J308" s="111">
        <v>614</v>
      </c>
      <c r="K308" s="88" t="s">
        <v>281</v>
      </c>
      <c r="L308" s="152">
        <v>0</v>
      </c>
      <c r="M308" s="76" t="s">
        <v>238</v>
      </c>
      <c r="N308" s="88"/>
      <c r="O308" s="23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24">
      <c r="A309" s="208">
        <v>2025</v>
      </c>
      <c r="B309" s="23">
        <v>8300</v>
      </c>
      <c r="C309" s="23">
        <v>3</v>
      </c>
      <c r="D309" s="23">
        <v>7</v>
      </c>
      <c r="E309" s="23">
        <v>19</v>
      </c>
      <c r="F309" s="23"/>
      <c r="G309" s="23">
        <v>5000</v>
      </c>
      <c r="H309" s="23">
        <v>5600</v>
      </c>
      <c r="I309" s="23">
        <v>565</v>
      </c>
      <c r="J309" s="111">
        <v>843</v>
      </c>
      <c r="K309" s="88" t="s">
        <v>282</v>
      </c>
      <c r="L309" s="152">
        <v>0</v>
      </c>
      <c r="M309" s="76" t="s">
        <v>238</v>
      </c>
      <c r="N309" s="88"/>
      <c r="O309" s="23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24">
      <c r="A310" s="208">
        <v>2025</v>
      </c>
      <c r="B310" s="23">
        <v>8300</v>
      </c>
      <c r="C310" s="23">
        <v>3</v>
      </c>
      <c r="D310" s="23">
        <v>7</v>
      </c>
      <c r="E310" s="23">
        <v>19</v>
      </c>
      <c r="F310" s="23"/>
      <c r="G310" s="23">
        <v>5000</v>
      </c>
      <c r="H310" s="23">
        <v>5600</v>
      </c>
      <c r="I310" s="23">
        <v>565</v>
      </c>
      <c r="J310" s="111">
        <v>1241</v>
      </c>
      <c r="K310" s="88" t="s">
        <v>283</v>
      </c>
      <c r="L310" s="152">
        <v>0</v>
      </c>
      <c r="M310" s="76" t="s">
        <v>47</v>
      </c>
      <c r="N310" s="88"/>
      <c r="O310" s="23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24">
      <c r="A311" s="208">
        <v>2025</v>
      </c>
      <c r="B311" s="23">
        <v>8300</v>
      </c>
      <c r="C311" s="23">
        <v>3</v>
      </c>
      <c r="D311" s="23">
        <v>7</v>
      </c>
      <c r="E311" s="23">
        <v>19</v>
      </c>
      <c r="F311" s="23"/>
      <c r="G311" s="23">
        <v>5000</v>
      </c>
      <c r="H311" s="23">
        <v>5600</v>
      </c>
      <c r="I311" s="23">
        <v>565</v>
      </c>
      <c r="J311" s="111">
        <v>1245</v>
      </c>
      <c r="K311" s="88" t="s">
        <v>284</v>
      </c>
      <c r="L311" s="152">
        <v>0</v>
      </c>
      <c r="M311" s="76" t="s">
        <v>319</v>
      </c>
      <c r="N311" s="88"/>
      <c r="O311" s="23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24">
      <c r="A312" s="208">
        <v>2025</v>
      </c>
      <c r="B312" s="23">
        <v>8300</v>
      </c>
      <c r="C312" s="23">
        <v>3</v>
      </c>
      <c r="D312" s="23">
        <v>7</v>
      </c>
      <c r="E312" s="23">
        <v>19</v>
      </c>
      <c r="F312" s="23"/>
      <c r="G312" s="23">
        <v>5000</v>
      </c>
      <c r="H312" s="23">
        <v>5600</v>
      </c>
      <c r="I312" s="23">
        <v>565</v>
      </c>
      <c r="J312" s="111">
        <v>1395</v>
      </c>
      <c r="K312" s="88" t="s">
        <v>285</v>
      </c>
      <c r="L312" s="152">
        <v>0</v>
      </c>
      <c r="M312" s="76" t="s">
        <v>319</v>
      </c>
      <c r="N312" s="88"/>
      <c r="O312" s="23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24">
      <c r="A313" s="208">
        <v>2025</v>
      </c>
      <c r="B313" s="23">
        <v>8300</v>
      </c>
      <c r="C313" s="23">
        <v>3</v>
      </c>
      <c r="D313" s="23">
        <v>7</v>
      </c>
      <c r="E313" s="23">
        <v>19</v>
      </c>
      <c r="F313" s="23"/>
      <c r="G313" s="23">
        <v>5000</v>
      </c>
      <c r="H313" s="23">
        <v>5600</v>
      </c>
      <c r="I313" s="23">
        <v>565</v>
      </c>
      <c r="J313" s="111">
        <v>1243</v>
      </c>
      <c r="K313" s="88" t="s">
        <v>286</v>
      </c>
      <c r="L313" s="152">
        <v>0</v>
      </c>
      <c r="M313" s="76" t="s">
        <v>319</v>
      </c>
      <c r="N313" s="88"/>
      <c r="O313" s="23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24">
      <c r="A314" s="213">
        <v>2025</v>
      </c>
      <c r="B314" s="89">
        <v>8300</v>
      </c>
      <c r="C314" s="89">
        <v>3</v>
      </c>
      <c r="D314" s="89">
        <v>7</v>
      </c>
      <c r="E314" s="89">
        <v>20</v>
      </c>
      <c r="F314" s="89">
        <v>4</v>
      </c>
      <c r="G314" s="89"/>
      <c r="H314" s="91"/>
      <c r="I314" s="92"/>
      <c r="J314" s="138" t="s">
        <v>24</v>
      </c>
      <c r="K314" s="137" t="s">
        <v>265</v>
      </c>
      <c r="L314" s="155">
        <f>L315</f>
        <v>0</v>
      </c>
      <c r="M314" s="95"/>
      <c r="N314" s="94"/>
      <c r="O314" s="224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24">
      <c r="A315" s="202">
        <v>2025</v>
      </c>
      <c r="B315" s="56">
        <v>8300</v>
      </c>
      <c r="C315" s="56">
        <v>3</v>
      </c>
      <c r="D315" s="56">
        <v>7</v>
      </c>
      <c r="E315" s="56">
        <v>20</v>
      </c>
      <c r="F315" s="56"/>
      <c r="G315" s="56">
        <v>3000</v>
      </c>
      <c r="H315" s="56"/>
      <c r="I315" s="56"/>
      <c r="J315" s="97" t="s">
        <v>24</v>
      </c>
      <c r="K315" s="58" t="s">
        <v>35</v>
      </c>
      <c r="L315" s="149">
        <f>L316</f>
        <v>0</v>
      </c>
      <c r="M315" s="59"/>
      <c r="N315" s="60"/>
      <c r="O315" s="20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24">
      <c r="A316" s="215">
        <v>2025</v>
      </c>
      <c r="B316" s="98">
        <v>8300</v>
      </c>
      <c r="C316" s="98">
        <v>3</v>
      </c>
      <c r="D316" s="98">
        <v>7</v>
      </c>
      <c r="E316" s="98">
        <v>20</v>
      </c>
      <c r="F316" s="98"/>
      <c r="G316" s="98">
        <v>3000</v>
      </c>
      <c r="H316" s="98">
        <v>3300</v>
      </c>
      <c r="I316" s="98"/>
      <c r="J316" s="99" t="s">
        <v>24</v>
      </c>
      <c r="K316" s="100" t="s">
        <v>50</v>
      </c>
      <c r="L316" s="156">
        <f>L317</f>
        <v>0</v>
      </c>
      <c r="M316" s="101"/>
      <c r="N316" s="102"/>
      <c r="O316" s="216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>
      <c r="A317" s="217">
        <v>2025</v>
      </c>
      <c r="B317" s="103">
        <v>8300</v>
      </c>
      <c r="C317" s="103">
        <v>3</v>
      </c>
      <c r="D317" s="103">
        <v>7</v>
      </c>
      <c r="E317" s="103">
        <v>20</v>
      </c>
      <c r="F317" s="103"/>
      <c r="G317" s="103">
        <v>3000</v>
      </c>
      <c r="H317" s="103">
        <v>3300</v>
      </c>
      <c r="I317" s="103">
        <v>334</v>
      </c>
      <c r="J317" s="104" t="s">
        <v>24</v>
      </c>
      <c r="K317" s="105" t="s">
        <v>58</v>
      </c>
      <c r="L317" s="157">
        <f>L318</f>
        <v>0</v>
      </c>
      <c r="M317" s="106"/>
      <c r="N317" s="107"/>
      <c r="O317" s="218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46.5">
      <c r="A318" s="235">
        <v>2025</v>
      </c>
      <c r="B318" s="139">
        <v>8300</v>
      </c>
      <c r="C318" s="139">
        <v>3</v>
      </c>
      <c r="D318" s="139">
        <v>7</v>
      </c>
      <c r="E318" s="139">
        <v>20</v>
      </c>
      <c r="F318" s="139"/>
      <c r="G318" s="139">
        <v>3000</v>
      </c>
      <c r="H318" s="139">
        <v>3300</v>
      </c>
      <c r="I318" s="139">
        <v>334</v>
      </c>
      <c r="J318" s="140">
        <v>54</v>
      </c>
      <c r="K318" s="141" t="s">
        <v>266</v>
      </c>
      <c r="L318" s="152">
        <v>0</v>
      </c>
      <c r="M318" s="142" t="s">
        <v>53</v>
      </c>
      <c r="N318" s="143"/>
      <c r="O318" s="236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s="189" customFormat="1" ht="48">
      <c r="A319" s="221">
        <v>2025</v>
      </c>
      <c r="B319" s="183">
        <v>8300</v>
      </c>
      <c r="C319" s="183">
        <v>3</v>
      </c>
      <c r="D319" s="183">
        <v>7</v>
      </c>
      <c r="E319" s="183">
        <v>21</v>
      </c>
      <c r="F319" s="183">
        <v>4</v>
      </c>
      <c r="G319" s="184"/>
      <c r="H319" s="185"/>
      <c r="I319" s="138"/>
      <c r="J319" s="137" t="s">
        <v>24</v>
      </c>
      <c r="K319" s="137" t="s">
        <v>267</v>
      </c>
      <c r="L319" s="162">
        <f>L320</f>
        <v>0</v>
      </c>
      <c r="M319" s="237"/>
      <c r="N319" s="137"/>
      <c r="O319" s="234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8"/>
      <c r="AA319" s="188"/>
    </row>
    <row r="320" spans="1:27" ht="24">
      <c r="A320" s="202">
        <v>2025</v>
      </c>
      <c r="B320" s="56">
        <v>8300</v>
      </c>
      <c r="C320" s="56">
        <v>3</v>
      </c>
      <c r="D320" s="56">
        <v>7</v>
      </c>
      <c r="E320" s="56">
        <v>21</v>
      </c>
      <c r="F320" s="56"/>
      <c r="G320" s="56">
        <v>3000</v>
      </c>
      <c r="H320" s="56"/>
      <c r="I320" s="56"/>
      <c r="J320" s="97" t="s">
        <v>24</v>
      </c>
      <c r="K320" s="58" t="s">
        <v>35</v>
      </c>
      <c r="L320" s="149">
        <f>L321</f>
        <v>0</v>
      </c>
      <c r="M320" s="59"/>
      <c r="N320" s="60"/>
      <c r="O320" s="20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8" ht="24">
      <c r="A321" s="215">
        <v>2025</v>
      </c>
      <c r="B321" s="98">
        <v>8300</v>
      </c>
      <c r="C321" s="98">
        <v>3</v>
      </c>
      <c r="D321" s="98">
        <v>7</v>
      </c>
      <c r="E321" s="98">
        <v>21</v>
      </c>
      <c r="F321" s="98"/>
      <c r="G321" s="98">
        <v>3000</v>
      </c>
      <c r="H321" s="98">
        <v>3300</v>
      </c>
      <c r="I321" s="98"/>
      <c r="J321" s="99" t="s">
        <v>24</v>
      </c>
      <c r="K321" s="100" t="s">
        <v>50</v>
      </c>
      <c r="L321" s="156">
        <f>L322</f>
        <v>0</v>
      </c>
      <c r="M321" s="101"/>
      <c r="N321" s="102"/>
      <c r="O321" s="216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8" ht="24">
      <c r="A322" s="228">
        <v>2025</v>
      </c>
      <c r="B322" s="128">
        <v>8300</v>
      </c>
      <c r="C322" s="128">
        <v>3</v>
      </c>
      <c r="D322" s="128">
        <v>7</v>
      </c>
      <c r="E322" s="128">
        <v>21</v>
      </c>
      <c r="F322" s="128"/>
      <c r="G322" s="128">
        <v>3000</v>
      </c>
      <c r="H322" s="128">
        <v>3300</v>
      </c>
      <c r="I322" s="128">
        <v>334</v>
      </c>
      <c r="J322" s="129" t="s">
        <v>24</v>
      </c>
      <c r="K322" s="130" t="s">
        <v>58</v>
      </c>
      <c r="L322" s="160">
        <f>L323</f>
        <v>0</v>
      </c>
      <c r="M322" s="131"/>
      <c r="N322" s="132"/>
      <c r="O322" s="229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8" ht="46.5">
      <c r="A323" s="208">
        <v>2025</v>
      </c>
      <c r="B323" s="23">
        <v>8300</v>
      </c>
      <c r="C323" s="23">
        <v>3</v>
      </c>
      <c r="D323" s="23">
        <v>7</v>
      </c>
      <c r="E323" s="23">
        <v>21</v>
      </c>
      <c r="F323" s="23"/>
      <c r="G323" s="23">
        <v>3000</v>
      </c>
      <c r="H323" s="23">
        <v>3300</v>
      </c>
      <c r="I323" s="23">
        <v>334</v>
      </c>
      <c r="J323" s="111">
        <v>53</v>
      </c>
      <c r="K323" s="88" t="s">
        <v>268</v>
      </c>
      <c r="L323" s="161">
        <v>0</v>
      </c>
      <c r="M323" s="142" t="s">
        <v>53</v>
      </c>
      <c r="N323" s="88"/>
      <c r="O323" s="23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8" ht="24">
      <c r="A324" s="195">
        <v>2025</v>
      </c>
      <c r="B324" s="38">
        <v>8300</v>
      </c>
      <c r="C324" s="38">
        <v>4</v>
      </c>
      <c r="D324" s="38"/>
      <c r="E324" s="38"/>
      <c r="F324" s="38"/>
      <c r="G324" s="38"/>
      <c r="H324" s="38"/>
      <c r="I324" s="40"/>
      <c r="J324" s="119"/>
      <c r="K324" s="41" t="s">
        <v>287</v>
      </c>
      <c r="L324" s="146">
        <f>L325+L346</f>
        <v>0</v>
      </c>
      <c r="M324" s="41"/>
      <c r="N324" s="41"/>
      <c r="O324" s="238"/>
      <c r="P324" s="144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24">
      <c r="A325" s="198">
        <v>2025</v>
      </c>
      <c r="B325" s="44">
        <v>8300</v>
      </c>
      <c r="C325" s="44">
        <v>4</v>
      </c>
      <c r="D325" s="44">
        <v>9</v>
      </c>
      <c r="E325" s="44"/>
      <c r="F325" s="44"/>
      <c r="G325" s="44"/>
      <c r="H325" s="44"/>
      <c r="I325" s="44"/>
      <c r="J325" s="46"/>
      <c r="K325" s="47" t="s">
        <v>288</v>
      </c>
      <c r="L325" s="147">
        <f>L326</f>
        <v>0</v>
      </c>
      <c r="M325" s="47"/>
      <c r="N325" s="47"/>
      <c r="O325" s="239"/>
    </row>
    <row r="326" spans="1:28" ht="24">
      <c r="A326" s="213">
        <v>2025</v>
      </c>
      <c r="B326" s="89">
        <v>8300</v>
      </c>
      <c r="C326" s="89">
        <v>4</v>
      </c>
      <c r="D326" s="89">
        <v>9</v>
      </c>
      <c r="E326" s="89">
        <v>24</v>
      </c>
      <c r="F326" s="89"/>
      <c r="G326" s="89"/>
      <c r="H326" s="89"/>
      <c r="I326" s="91" t="s">
        <v>12</v>
      </c>
      <c r="J326" s="136" t="s">
        <v>24</v>
      </c>
      <c r="K326" s="137" t="s">
        <v>289</v>
      </c>
      <c r="L326" s="162">
        <f>L327</f>
        <v>0</v>
      </c>
      <c r="M326" s="137"/>
      <c r="N326" s="137"/>
      <c r="O326" s="234"/>
    </row>
    <row r="327" spans="1:28" ht="24">
      <c r="A327" s="202">
        <v>2025</v>
      </c>
      <c r="B327" s="56">
        <v>8300</v>
      </c>
      <c r="C327" s="56">
        <v>4</v>
      </c>
      <c r="D327" s="56">
        <v>9</v>
      </c>
      <c r="E327" s="56">
        <v>24</v>
      </c>
      <c r="F327" s="56"/>
      <c r="G327" s="56">
        <v>3000</v>
      </c>
      <c r="H327" s="56"/>
      <c r="I327" s="56"/>
      <c r="J327" s="133"/>
      <c r="K327" s="58" t="s">
        <v>35</v>
      </c>
      <c r="L327" s="163">
        <f>L328+L331</f>
        <v>0</v>
      </c>
      <c r="M327" s="58"/>
      <c r="N327" s="58"/>
      <c r="O327" s="230"/>
    </row>
    <row r="328" spans="1:28" ht="24">
      <c r="A328" s="215">
        <v>2025</v>
      </c>
      <c r="B328" s="98">
        <v>8300</v>
      </c>
      <c r="C328" s="98">
        <v>4</v>
      </c>
      <c r="D328" s="98">
        <v>9</v>
      </c>
      <c r="E328" s="98">
        <v>24</v>
      </c>
      <c r="F328" s="98"/>
      <c r="G328" s="98">
        <v>3000</v>
      </c>
      <c r="H328" s="98">
        <v>3100</v>
      </c>
      <c r="I328" s="98"/>
      <c r="J328" s="134" t="s">
        <v>24</v>
      </c>
      <c r="K328" s="100" t="s">
        <v>290</v>
      </c>
      <c r="L328" s="164">
        <f>L329</f>
        <v>0</v>
      </c>
      <c r="M328" s="100"/>
      <c r="N328" s="100"/>
      <c r="O328" s="231"/>
    </row>
    <row r="329" spans="1:28" ht="24">
      <c r="A329" s="217">
        <v>2025</v>
      </c>
      <c r="B329" s="103">
        <v>8300</v>
      </c>
      <c r="C329" s="103">
        <v>4</v>
      </c>
      <c r="D329" s="103">
        <v>9</v>
      </c>
      <c r="E329" s="103">
        <v>24</v>
      </c>
      <c r="F329" s="103"/>
      <c r="G329" s="103">
        <v>3000</v>
      </c>
      <c r="H329" s="103">
        <v>3100</v>
      </c>
      <c r="I329" s="103">
        <v>317</v>
      </c>
      <c r="J329" s="135" t="s">
        <v>24</v>
      </c>
      <c r="K329" s="105" t="s">
        <v>291</v>
      </c>
      <c r="L329" s="165">
        <f>L330</f>
        <v>0</v>
      </c>
      <c r="M329" s="105"/>
      <c r="N329" s="105"/>
      <c r="O329" s="232"/>
    </row>
    <row r="330" spans="1:28" ht="24">
      <c r="A330" s="208">
        <v>2025</v>
      </c>
      <c r="B330" s="23">
        <v>8300</v>
      </c>
      <c r="C330" s="23">
        <v>4</v>
      </c>
      <c r="D330" s="23">
        <v>9</v>
      </c>
      <c r="E330" s="23">
        <v>24</v>
      </c>
      <c r="F330" s="23"/>
      <c r="G330" s="23">
        <v>3000</v>
      </c>
      <c r="H330" s="23">
        <v>3100</v>
      </c>
      <c r="I330" s="23">
        <v>317</v>
      </c>
      <c r="J330" s="111">
        <v>1324</v>
      </c>
      <c r="K330" s="88" t="s">
        <v>292</v>
      </c>
      <c r="L330" s="166">
        <v>0</v>
      </c>
      <c r="M330" s="142" t="s">
        <v>53</v>
      </c>
      <c r="N330" s="88"/>
      <c r="O330" s="233"/>
    </row>
    <row r="331" spans="1:28" ht="24">
      <c r="A331" s="215">
        <v>2025</v>
      </c>
      <c r="B331" s="98">
        <v>8300</v>
      </c>
      <c r="C331" s="98">
        <v>4</v>
      </c>
      <c r="D331" s="98">
        <v>9</v>
      </c>
      <c r="E331" s="98">
        <v>24</v>
      </c>
      <c r="F331" s="98"/>
      <c r="G331" s="98">
        <v>3000</v>
      </c>
      <c r="H331" s="98">
        <v>3500</v>
      </c>
      <c r="I331" s="98"/>
      <c r="J331" s="134" t="s">
        <v>24</v>
      </c>
      <c r="K331" s="100" t="s">
        <v>72</v>
      </c>
      <c r="L331" s="164">
        <f>L332</f>
        <v>0</v>
      </c>
      <c r="M331" s="100"/>
      <c r="N331" s="100"/>
      <c r="O331" s="231"/>
    </row>
    <row r="332" spans="1:28" ht="24">
      <c r="A332" s="217">
        <v>2025</v>
      </c>
      <c r="B332" s="103">
        <v>8300</v>
      </c>
      <c r="C332" s="103">
        <v>4</v>
      </c>
      <c r="D332" s="103">
        <v>9</v>
      </c>
      <c r="E332" s="103">
        <v>24</v>
      </c>
      <c r="F332" s="103"/>
      <c r="G332" s="103">
        <v>3000</v>
      </c>
      <c r="H332" s="103">
        <v>3500</v>
      </c>
      <c r="I332" s="103">
        <v>357</v>
      </c>
      <c r="J332" s="135" t="s">
        <v>24</v>
      </c>
      <c r="K332" s="105" t="s">
        <v>293</v>
      </c>
      <c r="L332" s="165">
        <f>SUM(L333:L345)</f>
        <v>0</v>
      </c>
      <c r="M332" s="105"/>
      <c r="N332" s="105"/>
      <c r="O332" s="232"/>
    </row>
    <row r="333" spans="1:28" ht="24">
      <c r="A333" s="208">
        <v>2025</v>
      </c>
      <c r="B333" s="23">
        <v>8300</v>
      </c>
      <c r="C333" s="23">
        <v>4</v>
      </c>
      <c r="D333" s="23">
        <v>9</v>
      </c>
      <c r="E333" s="23">
        <v>24</v>
      </c>
      <c r="F333" s="23"/>
      <c r="G333" s="23">
        <v>3000</v>
      </c>
      <c r="H333" s="23">
        <v>3500</v>
      </c>
      <c r="I333" s="23">
        <v>357</v>
      </c>
      <c r="J333" s="111">
        <v>803</v>
      </c>
      <c r="K333" s="88" t="s">
        <v>294</v>
      </c>
      <c r="L333" s="161">
        <v>0</v>
      </c>
      <c r="M333" s="142" t="s">
        <v>53</v>
      </c>
      <c r="N333" s="88"/>
      <c r="O333" s="233"/>
    </row>
    <row r="334" spans="1:28" ht="24">
      <c r="A334" s="208">
        <v>2025</v>
      </c>
      <c r="B334" s="23">
        <v>8300</v>
      </c>
      <c r="C334" s="23">
        <v>4</v>
      </c>
      <c r="D334" s="23">
        <v>9</v>
      </c>
      <c r="E334" s="23">
        <v>24</v>
      </c>
      <c r="F334" s="23"/>
      <c r="G334" s="23">
        <v>3000</v>
      </c>
      <c r="H334" s="23">
        <v>3500</v>
      </c>
      <c r="I334" s="23">
        <v>357</v>
      </c>
      <c r="J334" s="111">
        <v>898</v>
      </c>
      <c r="K334" s="88" t="s">
        <v>295</v>
      </c>
      <c r="L334" s="161">
        <v>0</v>
      </c>
      <c r="M334" s="142" t="s">
        <v>53</v>
      </c>
      <c r="N334" s="88"/>
      <c r="O334" s="233"/>
    </row>
    <row r="335" spans="1:28" ht="24">
      <c r="A335" s="208">
        <v>2025</v>
      </c>
      <c r="B335" s="23">
        <v>8300</v>
      </c>
      <c r="C335" s="23">
        <v>4</v>
      </c>
      <c r="D335" s="23">
        <v>9</v>
      </c>
      <c r="E335" s="23">
        <v>24</v>
      </c>
      <c r="F335" s="23"/>
      <c r="G335" s="23">
        <v>3000</v>
      </c>
      <c r="H335" s="23">
        <v>3500</v>
      </c>
      <c r="I335" s="23">
        <v>357</v>
      </c>
      <c r="J335" s="111">
        <v>900</v>
      </c>
      <c r="K335" s="88" t="s">
        <v>296</v>
      </c>
      <c r="L335" s="161">
        <v>0</v>
      </c>
      <c r="M335" s="142" t="s">
        <v>53</v>
      </c>
      <c r="N335" s="88"/>
      <c r="O335" s="233"/>
    </row>
    <row r="336" spans="1:28" ht="24">
      <c r="A336" s="208">
        <v>2025</v>
      </c>
      <c r="B336" s="23">
        <v>8300</v>
      </c>
      <c r="C336" s="23">
        <v>4</v>
      </c>
      <c r="D336" s="23">
        <v>9</v>
      </c>
      <c r="E336" s="23">
        <v>24</v>
      </c>
      <c r="F336" s="23"/>
      <c r="G336" s="23">
        <v>3000</v>
      </c>
      <c r="H336" s="23">
        <v>3500</v>
      </c>
      <c r="I336" s="23">
        <v>357</v>
      </c>
      <c r="J336" s="111">
        <v>901</v>
      </c>
      <c r="K336" s="88" t="s">
        <v>297</v>
      </c>
      <c r="L336" s="161">
        <v>0</v>
      </c>
      <c r="M336" s="142" t="s">
        <v>53</v>
      </c>
      <c r="N336" s="88"/>
      <c r="O336" s="233"/>
    </row>
    <row r="337" spans="1:15" ht="24">
      <c r="A337" s="208">
        <v>2025</v>
      </c>
      <c r="B337" s="23">
        <v>8300</v>
      </c>
      <c r="C337" s="23">
        <v>4</v>
      </c>
      <c r="D337" s="23">
        <v>9</v>
      </c>
      <c r="E337" s="23">
        <v>24</v>
      </c>
      <c r="F337" s="23"/>
      <c r="G337" s="23">
        <v>3000</v>
      </c>
      <c r="H337" s="23">
        <v>3500</v>
      </c>
      <c r="I337" s="23">
        <v>357</v>
      </c>
      <c r="J337" s="111">
        <v>902</v>
      </c>
      <c r="K337" s="88" t="s">
        <v>298</v>
      </c>
      <c r="L337" s="161">
        <v>0</v>
      </c>
      <c r="M337" s="142" t="s">
        <v>53</v>
      </c>
      <c r="N337" s="88"/>
      <c r="O337" s="233"/>
    </row>
    <row r="338" spans="1:15" ht="24">
      <c r="A338" s="208">
        <v>2025</v>
      </c>
      <c r="B338" s="23">
        <v>8300</v>
      </c>
      <c r="C338" s="23">
        <v>4</v>
      </c>
      <c r="D338" s="23">
        <v>9</v>
      </c>
      <c r="E338" s="23">
        <v>24</v>
      </c>
      <c r="F338" s="23"/>
      <c r="G338" s="23">
        <v>3000</v>
      </c>
      <c r="H338" s="23">
        <v>3500</v>
      </c>
      <c r="I338" s="23">
        <v>357</v>
      </c>
      <c r="J338" s="111">
        <v>903</v>
      </c>
      <c r="K338" s="88" t="s">
        <v>299</v>
      </c>
      <c r="L338" s="161">
        <v>0</v>
      </c>
      <c r="M338" s="142" t="s">
        <v>53</v>
      </c>
      <c r="N338" s="88"/>
      <c r="O338" s="233"/>
    </row>
    <row r="339" spans="1:15" ht="24">
      <c r="A339" s="208">
        <v>2025</v>
      </c>
      <c r="B339" s="23">
        <v>8300</v>
      </c>
      <c r="C339" s="23">
        <v>4</v>
      </c>
      <c r="D339" s="23">
        <v>9</v>
      </c>
      <c r="E339" s="23">
        <v>24</v>
      </c>
      <c r="F339" s="23"/>
      <c r="G339" s="23">
        <v>3000</v>
      </c>
      <c r="H339" s="23">
        <v>3500</v>
      </c>
      <c r="I339" s="23">
        <v>357</v>
      </c>
      <c r="J339" s="111">
        <v>904</v>
      </c>
      <c r="K339" s="88" t="s">
        <v>300</v>
      </c>
      <c r="L339" s="161">
        <v>0</v>
      </c>
      <c r="M339" s="142" t="s">
        <v>53</v>
      </c>
      <c r="N339" s="88"/>
      <c r="O339" s="233"/>
    </row>
    <row r="340" spans="1:15" ht="24">
      <c r="A340" s="208">
        <v>2025</v>
      </c>
      <c r="B340" s="23">
        <v>8300</v>
      </c>
      <c r="C340" s="23">
        <v>4</v>
      </c>
      <c r="D340" s="23">
        <v>9</v>
      </c>
      <c r="E340" s="23">
        <v>24</v>
      </c>
      <c r="F340" s="23"/>
      <c r="G340" s="23">
        <v>3000</v>
      </c>
      <c r="H340" s="23">
        <v>3500</v>
      </c>
      <c r="I340" s="23">
        <v>357</v>
      </c>
      <c r="J340" s="111">
        <v>905</v>
      </c>
      <c r="K340" s="88" t="s">
        <v>301</v>
      </c>
      <c r="L340" s="161">
        <v>0</v>
      </c>
      <c r="M340" s="142" t="s">
        <v>53</v>
      </c>
      <c r="N340" s="88"/>
      <c r="O340" s="233"/>
    </row>
    <row r="341" spans="1:15" ht="24">
      <c r="A341" s="208">
        <v>2025</v>
      </c>
      <c r="B341" s="23">
        <v>8300</v>
      </c>
      <c r="C341" s="23">
        <v>4</v>
      </c>
      <c r="D341" s="23">
        <v>9</v>
      </c>
      <c r="E341" s="23">
        <v>24</v>
      </c>
      <c r="F341" s="23"/>
      <c r="G341" s="23">
        <v>3000</v>
      </c>
      <c r="H341" s="23">
        <v>3500</v>
      </c>
      <c r="I341" s="23">
        <v>357</v>
      </c>
      <c r="J341" s="111">
        <v>906</v>
      </c>
      <c r="K341" s="88" t="s">
        <v>302</v>
      </c>
      <c r="L341" s="161">
        <v>0</v>
      </c>
      <c r="M341" s="142" t="s">
        <v>53</v>
      </c>
      <c r="N341" s="88"/>
      <c r="O341" s="233"/>
    </row>
    <row r="342" spans="1:15" ht="24">
      <c r="A342" s="208">
        <v>2025</v>
      </c>
      <c r="B342" s="23">
        <v>8300</v>
      </c>
      <c r="C342" s="23">
        <v>4</v>
      </c>
      <c r="D342" s="23">
        <v>9</v>
      </c>
      <c r="E342" s="23">
        <v>24</v>
      </c>
      <c r="F342" s="23"/>
      <c r="G342" s="23">
        <v>3000</v>
      </c>
      <c r="H342" s="23">
        <v>3500</v>
      </c>
      <c r="I342" s="23">
        <v>357</v>
      </c>
      <c r="J342" s="111">
        <v>907</v>
      </c>
      <c r="K342" s="88" t="s">
        <v>303</v>
      </c>
      <c r="L342" s="161">
        <v>0</v>
      </c>
      <c r="M342" s="142" t="s">
        <v>53</v>
      </c>
      <c r="N342" s="88"/>
      <c r="O342" s="233"/>
    </row>
    <row r="343" spans="1:15" ht="24">
      <c r="A343" s="208">
        <v>2025</v>
      </c>
      <c r="B343" s="23">
        <v>8300</v>
      </c>
      <c r="C343" s="23">
        <v>4</v>
      </c>
      <c r="D343" s="23">
        <v>9</v>
      </c>
      <c r="E343" s="23">
        <v>24</v>
      </c>
      <c r="F343" s="23"/>
      <c r="G343" s="23">
        <v>3000</v>
      </c>
      <c r="H343" s="23">
        <v>3500</v>
      </c>
      <c r="I343" s="23">
        <v>357</v>
      </c>
      <c r="J343" s="111">
        <v>908</v>
      </c>
      <c r="K343" s="88" t="s">
        <v>304</v>
      </c>
      <c r="L343" s="161">
        <v>0</v>
      </c>
      <c r="M343" s="142" t="s">
        <v>53</v>
      </c>
      <c r="N343" s="88"/>
      <c r="O343" s="233"/>
    </row>
    <row r="344" spans="1:15" ht="24">
      <c r="A344" s="208">
        <v>2025</v>
      </c>
      <c r="B344" s="23">
        <v>8300</v>
      </c>
      <c r="C344" s="23">
        <v>4</v>
      </c>
      <c r="D344" s="23">
        <v>9</v>
      </c>
      <c r="E344" s="23">
        <v>24</v>
      </c>
      <c r="F344" s="23"/>
      <c r="G344" s="23">
        <v>3000</v>
      </c>
      <c r="H344" s="23">
        <v>3500</v>
      </c>
      <c r="I344" s="23">
        <v>357</v>
      </c>
      <c r="J344" s="111">
        <v>909</v>
      </c>
      <c r="K344" s="88" t="s">
        <v>305</v>
      </c>
      <c r="L344" s="161">
        <v>0</v>
      </c>
      <c r="M344" s="142" t="s">
        <v>53</v>
      </c>
      <c r="N344" s="88"/>
      <c r="O344" s="233"/>
    </row>
    <row r="345" spans="1:15" ht="24">
      <c r="A345" s="208">
        <v>2025</v>
      </c>
      <c r="B345" s="23">
        <v>8300</v>
      </c>
      <c r="C345" s="23">
        <v>4</v>
      </c>
      <c r="D345" s="23">
        <v>9</v>
      </c>
      <c r="E345" s="23">
        <v>24</v>
      </c>
      <c r="F345" s="23"/>
      <c r="G345" s="23">
        <v>3000</v>
      </c>
      <c r="H345" s="23">
        <v>3500</v>
      </c>
      <c r="I345" s="23">
        <v>357</v>
      </c>
      <c r="J345" s="111">
        <v>1169</v>
      </c>
      <c r="K345" s="88" t="s">
        <v>306</v>
      </c>
      <c r="L345" s="161">
        <v>0</v>
      </c>
      <c r="M345" s="142" t="s">
        <v>53</v>
      </c>
      <c r="N345" s="88"/>
      <c r="O345" s="233"/>
    </row>
    <row r="346" spans="1:15" ht="24">
      <c r="A346" s="198">
        <v>2025</v>
      </c>
      <c r="B346" s="44">
        <v>8300</v>
      </c>
      <c r="C346" s="44">
        <v>4</v>
      </c>
      <c r="D346" s="44">
        <v>12</v>
      </c>
      <c r="E346" s="44"/>
      <c r="F346" s="44"/>
      <c r="G346" s="44"/>
      <c r="H346" s="44"/>
      <c r="I346" s="44"/>
      <c r="J346" s="46"/>
      <c r="K346" s="47" t="s">
        <v>307</v>
      </c>
      <c r="L346" s="167">
        <f>L347</f>
        <v>0</v>
      </c>
      <c r="M346" s="47"/>
      <c r="N346" s="47"/>
      <c r="O346" s="239"/>
    </row>
    <row r="347" spans="1:15" ht="24">
      <c r="A347" s="213">
        <v>2025</v>
      </c>
      <c r="B347" s="89">
        <v>8300</v>
      </c>
      <c r="C347" s="89">
        <v>4</v>
      </c>
      <c r="D347" s="89">
        <v>12</v>
      </c>
      <c r="E347" s="89">
        <v>29</v>
      </c>
      <c r="F347" s="89"/>
      <c r="G347" s="89"/>
      <c r="H347" s="89"/>
      <c r="I347" s="91" t="s">
        <v>12</v>
      </c>
      <c r="J347" s="136" t="s">
        <v>24</v>
      </c>
      <c r="K347" s="137" t="s">
        <v>308</v>
      </c>
      <c r="L347" s="162">
        <f>L348+L352</f>
        <v>0</v>
      </c>
      <c r="M347" s="137"/>
      <c r="N347" s="137"/>
      <c r="O347" s="234"/>
    </row>
    <row r="348" spans="1:15" ht="24">
      <c r="A348" s="202">
        <v>2025</v>
      </c>
      <c r="B348" s="56">
        <v>8300</v>
      </c>
      <c r="C348" s="56">
        <v>4</v>
      </c>
      <c r="D348" s="56">
        <v>12</v>
      </c>
      <c r="E348" s="56">
        <v>29</v>
      </c>
      <c r="F348" s="56"/>
      <c r="G348" s="56">
        <v>3000</v>
      </c>
      <c r="H348" s="56"/>
      <c r="I348" s="56"/>
      <c r="J348" s="133" t="s">
        <v>24</v>
      </c>
      <c r="K348" s="58" t="s">
        <v>35</v>
      </c>
      <c r="L348" s="163">
        <f>L349</f>
        <v>0</v>
      </c>
      <c r="M348" s="58"/>
      <c r="N348" s="58"/>
      <c r="O348" s="230"/>
    </row>
    <row r="349" spans="1:15" ht="24">
      <c r="A349" s="215">
        <v>2025</v>
      </c>
      <c r="B349" s="98">
        <v>8300</v>
      </c>
      <c r="C349" s="98">
        <v>4</v>
      </c>
      <c r="D349" s="98">
        <v>12</v>
      </c>
      <c r="E349" s="98">
        <v>29</v>
      </c>
      <c r="F349" s="98"/>
      <c r="G349" s="98">
        <v>3000</v>
      </c>
      <c r="H349" s="98">
        <v>3500</v>
      </c>
      <c r="I349" s="98"/>
      <c r="J349" s="134" t="s">
        <v>24</v>
      </c>
      <c r="K349" s="100" t="s">
        <v>72</v>
      </c>
      <c r="L349" s="164">
        <f>L350</f>
        <v>0</v>
      </c>
      <c r="M349" s="100"/>
      <c r="N349" s="100"/>
      <c r="O349" s="231"/>
    </row>
    <row r="350" spans="1:15" ht="24">
      <c r="A350" s="217">
        <v>2025</v>
      </c>
      <c r="B350" s="103">
        <v>8300</v>
      </c>
      <c r="C350" s="103">
        <v>4</v>
      </c>
      <c r="D350" s="103">
        <v>12</v>
      </c>
      <c r="E350" s="103">
        <v>29</v>
      </c>
      <c r="F350" s="103"/>
      <c r="G350" s="103">
        <v>3000</v>
      </c>
      <c r="H350" s="103">
        <v>3500</v>
      </c>
      <c r="I350" s="103">
        <v>357</v>
      </c>
      <c r="J350" s="135" t="s">
        <v>24</v>
      </c>
      <c r="K350" s="105" t="s">
        <v>293</v>
      </c>
      <c r="L350" s="165">
        <f>L351</f>
        <v>0</v>
      </c>
      <c r="M350" s="105"/>
      <c r="N350" s="105"/>
      <c r="O350" s="232"/>
    </row>
    <row r="351" spans="1:15" ht="24">
      <c r="A351" s="208">
        <v>2025</v>
      </c>
      <c r="B351" s="23">
        <v>8300</v>
      </c>
      <c r="C351" s="23">
        <v>4</v>
      </c>
      <c r="D351" s="23">
        <v>12</v>
      </c>
      <c r="E351" s="23">
        <v>29</v>
      </c>
      <c r="F351" s="23"/>
      <c r="G351" s="23">
        <v>3000</v>
      </c>
      <c r="H351" s="23">
        <v>3500</v>
      </c>
      <c r="I351" s="23">
        <v>357</v>
      </c>
      <c r="J351" s="111">
        <v>913</v>
      </c>
      <c r="K351" s="88" t="s">
        <v>309</v>
      </c>
      <c r="L351" s="161">
        <v>0</v>
      </c>
      <c r="M351" s="142" t="s">
        <v>53</v>
      </c>
      <c r="N351" s="88"/>
      <c r="O351" s="233"/>
    </row>
    <row r="352" spans="1:15" ht="24">
      <c r="A352" s="202">
        <v>2025</v>
      </c>
      <c r="B352" s="56">
        <v>8300</v>
      </c>
      <c r="C352" s="56">
        <v>4</v>
      </c>
      <c r="D352" s="56">
        <v>12</v>
      </c>
      <c r="E352" s="56">
        <v>29</v>
      </c>
      <c r="F352" s="56"/>
      <c r="G352" s="56">
        <v>5000</v>
      </c>
      <c r="H352" s="56"/>
      <c r="I352" s="56"/>
      <c r="J352" s="133" t="s">
        <v>24</v>
      </c>
      <c r="K352" s="58" t="s">
        <v>186</v>
      </c>
      <c r="L352" s="163">
        <f>L353</f>
        <v>0</v>
      </c>
      <c r="M352" s="58"/>
      <c r="N352" s="58"/>
      <c r="O352" s="230"/>
    </row>
    <row r="353" spans="1:15" ht="24">
      <c r="A353" s="215">
        <v>2025</v>
      </c>
      <c r="B353" s="98">
        <v>8300</v>
      </c>
      <c r="C353" s="98">
        <v>4</v>
      </c>
      <c r="D353" s="98">
        <v>12</v>
      </c>
      <c r="E353" s="98">
        <v>29</v>
      </c>
      <c r="F353" s="98"/>
      <c r="G353" s="98">
        <v>5000</v>
      </c>
      <c r="H353" s="98">
        <v>5600</v>
      </c>
      <c r="I353" s="98"/>
      <c r="J353" s="134"/>
      <c r="K353" s="100" t="s">
        <v>271</v>
      </c>
      <c r="L353" s="164">
        <f>L354</f>
        <v>0</v>
      </c>
      <c r="M353" s="100"/>
      <c r="N353" s="100"/>
      <c r="O353" s="231"/>
    </row>
    <row r="354" spans="1:15" ht="24">
      <c r="A354" s="217">
        <v>2025</v>
      </c>
      <c r="B354" s="103">
        <v>8300</v>
      </c>
      <c r="C354" s="103">
        <v>4</v>
      </c>
      <c r="D354" s="103">
        <v>12</v>
      </c>
      <c r="E354" s="103">
        <v>29</v>
      </c>
      <c r="F354" s="103"/>
      <c r="G354" s="103">
        <v>5000</v>
      </c>
      <c r="H354" s="103">
        <v>5600</v>
      </c>
      <c r="I354" s="103">
        <v>565</v>
      </c>
      <c r="J354" s="135" t="s">
        <v>24</v>
      </c>
      <c r="K354" s="105" t="s">
        <v>262</v>
      </c>
      <c r="L354" s="165">
        <f>SUM(L355:L363)</f>
        <v>0</v>
      </c>
      <c r="M354" s="105"/>
      <c r="N354" s="105"/>
      <c r="O354" s="232"/>
    </row>
    <row r="355" spans="1:15" ht="24">
      <c r="A355" s="208">
        <v>2025</v>
      </c>
      <c r="B355" s="23">
        <v>8300</v>
      </c>
      <c r="C355" s="23">
        <v>4</v>
      </c>
      <c r="D355" s="23">
        <v>12</v>
      </c>
      <c r="E355" s="23">
        <v>29</v>
      </c>
      <c r="F355" s="23"/>
      <c r="G355" s="23">
        <v>5000</v>
      </c>
      <c r="H355" s="23">
        <v>5600</v>
      </c>
      <c r="I355" s="23">
        <v>565</v>
      </c>
      <c r="J355" s="111">
        <v>159</v>
      </c>
      <c r="K355" s="88" t="s">
        <v>310</v>
      </c>
      <c r="L355" s="161">
        <v>0</v>
      </c>
      <c r="M355" s="76" t="s">
        <v>47</v>
      </c>
      <c r="N355" s="88"/>
      <c r="O355" s="233"/>
    </row>
    <row r="356" spans="1:15" ht="24">
      <c r="A356" s="208">
        <v>2025</v>
      </c>
      <c r="B356" s="23">
        <v>8300</v>
      </c>
      <c r="C356" s="23">
        <v>4</v>
      </c>
      <c r="D356" s="23">
        <v>12</v>
      </c>
      <c r="E356" s="23">
        <v>29</v>
      </c>
      <c r="F356" s="23"/>
      <c r="G356" s="23">
        <v>5000</v>
      </c>
      <c r="H356" s="23">
        <v>5600</v>
      </c>
      <c r="I356" s="23">
        <v>565</v>
      </c>
      <c r="J356" s="111">
        <v>193</v>
      </c>
      <c r="K356" s="88" t="s">
        <v>311</v>
      </c>
      <c r="L356" s="161">
        <v>0</v>
      </c>
      <c r="M356" s="76" t="s">
        <v>47</v>
      </c>
      <c r="N356" s="88"/>
      <c r="O356" s="233"/>
    </row>
    <row r="357" spans="1:15" ht="24">
      <c r="A357" s="208">
        <v>2025</v>
      </c>
      <c r="B357" s="23">
        <v>8300</v>
      </c>
      <c r="C357" s="23">
        <v>4</v>
      </c>
      <c r="D357" s="23">
        <v>12</v>
      </c>
      <c r="E357" s="23">
        <v>29</v>
      </c>
      <c r="F357" s="23"/>
      <c r="G357" s="23">
        <v>5000</v>
      </c>
      <c r="H357" s="23">
        <v>5600</v>
      </c>
      <c r="I357" s="23">
        <v>565</v>
      </c>
      <c r="J357" s="111">
        <v>194</v>
      </c>
      <c r="K357" s="88" t="s">
        <v>312</v>
      </c>
      <c r="L357" s="161">
        <v>0</v>
      </c>
      <c r="M357" s="76" t="s">
        <v>47</v>
      </c>
      <c r="N357" s="88"/>
      <c r="O357" s="233"/>
    </row>
    <row r="358" spans="1:15" ht="24">
      <c r="A358" s="208">
        <v>2025</v>
      </c>
      <c r="B358" s="23">
        <v>8300</v>
      </c>
      <c r="C358" s="23">
        <v>4</v>
      </c>
      <c r="D358" s="23">
        <v>12</v>
      </c>
      <c r="E358" s="23">
        <v>29</v>
      </c>
      <c r="F358" s="23"/>
      <c r="G358" s="23">
        <v>5000</v>
      </c>
      <c r="H358" s="23">
        <v>5600</v>
      </c>
      <c r="I358" s="23">
        <v>565</v>
      </c>
      <c r="J358" s="111">
        <v>544</v>
      </c>
      <c r="K358" s="88" t="s">
        <v>313</v>
      </c>
      <c r="L358" s="161">
        <v>0</v>
      </c>
      <c r="M358" s="76" t="s">
        <v>47</v>
      </c>
      <c r="N358" s="88"/>
      <c r="O358" s="233"/>
    </row>
    <row r="359" spans="1:15" ht="24">
      <c r="A359" s="208">
        <v>2025</v>
      </c>
      <c r="B359" s="23">
        <v>8300</v>
      </c>
      <c r="C359" s="23">
        <v>4</v>
      </c>
      <c r="D359" s="23">
        <v>12</v>
      </c>
      <c r="E359" s="23">
        <v>29</v>
      </c>
      <c r="F359" s="23"/>
      <c r="G359" s="23">
        <v>5000</v>
      </c>
      <c r="H359" s="23">
        <v>5600</v>
      </c>
      <c r="I359" s="23">
        <v>565</v>
      </c>
      <c r="J359" s="111">
        <v>710</v>
      </c>
      <c r="K359" s="88" t="s">
        <v>314</v>
      </c>
      <c r="L359" s="161">
        <v>0</v>
      </c>
      <c r="M359" s="76" t="s">
        <v>47</v>
      </c>
      <c r="N359" s="88"/>
      <c r="O359" s="233"/>
    </row>
    <row r="360" spans="1:15" ht="24">
      <c r="A360" s="208">
        <v>2025</v>
      </c>
      <c r="B360" s="23">
        <v>8300</v>
      </c>
      <c r="C360" s="23">
        <v>4</v>
      </c>
      <c r="D360" s="23">
        <v>12</v>
      </c>
      <c r="E360" s="23">
        <v>29</v>
      </c>
      <c r="F360" s="23"/>
      <c r="G360" s="23">
        <v>5000</v>
      </c>
      <c r="H360" s="23">
        <v>5600</v>
      </c>
      <c r="I360" s="23">
        <v>565</v>
      </c>
      <c r="J360" s="111">
        <v>1205</v>
      </c>
      <c r="K360" s="88" t="s">
        <v>315</v>
      </c>
      <c r="L360" s="161">
        <v>0</v>
      </c>
      <c r="M360" s="76" t="s">
        <v>47</v>
      </c>
      <c r="N360" s="88"/>
      <c r="O360" s="233"/>
    </row>
    <row r="361" spans="1:15" ht="24">
      <c r="A361" s="208">
        <v>2025</v>
      </c>
      <c r="B361" s="23">
        <v>8300</v>
      </c>
      <c r="C361" s="23">
        <v>4</v>
      </c>
      <c r="D361" s="23">
        <v>12</v>
      </c>
      <c r="E361" s="23">
        <v>29</v>
      </c>
      <c r="F361" s="23"/>
      <c r="G361" s="23">
        <v>5000</v>
      </c>
      <c r="H361" s="23">
        <v>5600</v>
      </c>
      <c r="I361" s="23">
        <v>565</v>
      </c>
      <c r="J361" s="111">
        <v>1265</v>
      </c>
      <c r="K361" s="88" t="s">
        <v>316</v>
      </c>
      <c r="L361" s="161">
        <v>0</v>
      </c>
      <c r="M361" s="76" t="s">
        <v>47</v>
      </c>
      <c r="N361" s="88"/>
      <c r="O361" s="233"/>
    </row>
    <row r="362" spans="1:15" ht="24">
      <c r="A362" s="208">
        <v>2025</v>
      </c>
      <c r="B362" s="23">
        <v>8300</v>
      </c>
      <c r="C362" s="23">
        <v>4</v>
      </c>
      <c r="D362" s="23">
        <v>12</v>
      </c>
      <c r="E362" s="23">
        <v>29</v>
      </c>
      <c r="F362" s="23"/>
      <c r="G362" s="23">
        <v>5000</v>
      </c>
      <c r="H362" s="23">
        <v>5600</v>
      </c>
      <c r="I362" s="23">
        <v>565</v>
      </c>
      <c r="J362" s="111">
        <v>1473</v>
      </c>
      <c r="K362" s="88" t="s">
        <v>317</v>
      </c>
      <c r="L362" s="161">
        <v>0</v>
      </c>
      <c r="M362" s="76" t="s">
        <v>47</v>
      </c>
      <c r="N362" s="88"/>
      <c r="O362" s="233"/>
    </row>
    <row r="363" spans="1:15" ht="24.75" thickBot="1">
      <c r="A363" s="240">
        <v>2025</v>
      </c>
      <c r="B363" s="170">
        <v>8300</v>
      </c>
      <c r="C363" s="170">
        <v>4</v>
      </c>
      <c r="D363" s="170">
        <v>12</v>
      </c>
      <c r="E363" s="170">
        <v>29</v>
      </c>
      <c r="F363" s="170"/>
      <c r="G363" s="170">
        <v>5000</v>
      </c>
      <c r="H363" s="170">
        <v>5600</v>
      </c>
      <c r="I363" s="170">
        <v>565</v>
      </c>
      <c r="J363" s="241">
        <v>1499</v>
      </c>
      <c r="K363" s="242" t="s">
        <v>318</v>
      </c>
      <c r="L363" s="243">
        <v>0</v>
      </c>
      <c r="M363" s="244" t="s">
        <v>47</v>
      </c>
      <c r="N363" s="242"/>
      <c r="O363" s="245"/>
    </row>
    <row r="372" spans="2:14" ht="18">
      <c r="B372" s="257" t="s">
        <v>334</v>
      </c>
      <c r="C372" s="257"/>
      <c r="D372" s="257"/>
      <c r="E372" s="257"/>
      <c r="F372" s="257"/>
      <c r="G372" s="257"/>
      <c r="H372" s="257"/>
      <c r="I372" s="257"/>
      <c r="J372" s="257"/>
      <c r="L372" s="257" t="s">
        <v>330</v>
      </c>
      <c r="M372" s="257"/>
      <c r="N372" s="257"/>
    </row>
    <row r="373" spans="2:14" ht="21.75" customHeight="1">
      <c r="B373" s="258" t="s">
        <v>328</v>
      </c>
      <c r="C373" s="258"/>
      <c r="D373" s="258"/>
      <c r="E373" s="258"/>
      <c r="F373" s="258"/>
      <c r="G373" s="258"/>
      <c r="H373" s="258"/>
      <c r="I373" s="258"/>
      <c r="J373" s="258"/>
      <c r="L373" s="258" t="s">
        <v>329</v>
      </c>
      <c r="M373" s="258"/>
      <c r="N373" s="258"/>
    </row>
  </sheetData>
  <mergeCells count="23">
    <mergeCell ref="B372:J372"/>
    <mergeCell ref="B373:J373"/>
    <mergeCell ref="L372:N372"/>
    <mergeCell ref="L373:N373"/>
    <mergeCell ref="M35:M36"/>
    <mergeCell ref="N35:N36"/>
    <mergeCell ref="O35:O36"/>
    <mergeCell ref="H35:H36"/>
    <mergeCell ref="I35:I36"/>
    <mergeCell ref="J35:J36"/>
    <mergeCell ref="K6:K7"/>
    <mergeCell ref="K35:K36"/>
    <mergeCell ref="D6:D7"/>
    <mergeCell ref="D35:D36"/>
    <mergeCell ref="E6:E7"/>
    <mergeCell ref="E35:E36"/>
    <mergeCell ref="G35:G36"/>
    <mergeCell ref="A6:A7"/>
    <mergeCell ref="A35:A36"/>
    <mergeCell ref="B6:B7"/>
    <mergeCell ref="B35:B36"/>
    <mergeCell ref="C6:C7"/>
    <mergeCell ref="C35:C36"/>
  </mergeCells>
  <conditionalFormatting sqref="P37:AA323">
    <cfRule type="containsText" dxfId="0" priority="2" operator="containsText" text="FALSO">
      <formula>NOT(ISERROR(SEARCH("FALSO",P37)))</formula>
    </cfRule>
  </conditionalFormatting>
  <printOptions horizontalCentered="1"/>
  <pageMargins left="0.59055118110236204" right="0.59055118110236204" top="0.98425196850393704" bottom="0.98425196850393704" header="0" footer="0"/>
  <pageSetup scale="31" orientation="landscape" r:id="rId1"/>
  <headerFooter>
    <oddHeader>&amp;RPágina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ESTRUCTURA PROGRAMATICA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rodrigo guillen</cp:lastModifiedBy>
  <cp:lastPrinted>2025-09-25T16:58:12Z</cp:lastPrinted>
  <dcterms:created xsi:type="dcterms:W3CDTF">2025-03-26T18:24:47Z</dcterms:created>
  <dcterms:modified xsi:type="dcterms:W3CDTF">2025-09-25T17:24:59Z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F5AB300700C0A771CF9AE46751ADDC74_41</vt:lpwstr>
  </property>
  <property fmtid="{D5CDD505-2E9C-101B-9397-08002B2CF9AE}" pid="3" name="KSOProductBuildVer">
    <vt:lpwstr>3082-6.11.0.8608</vt:lpwstr>
  </property>
</Properties>
</file>